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集計" sheetId="1" r:id="rId4"/>
    <sheet state="visible" name="アタックリスト" sheetId="2" r:id="rId5"/>
    <sheet state="visible" name="接触履歴" sheetId="3" r:id="rId6"/>
  </sheets>
  <definedNames/>
  <calcPr/>
  <extLst>
    <ext uri="GoogleSheetsCustomDataVersion2">
      <go:sheetsCustomData xmlns:go="http://customooxmlschemas.google.com/" r:id="rId7" roundtripDataChecksum="erzDUdeednF4ITwtVYltHiYHdDrmobJ2sX5mfy8DJ5w="/>
    </ext>
  </extLst>
</workbook>
</file>

<file path=xl/sharedStrings.xml><?xml version="1.0" encoding="utf-8"?>
<sst xmlns="http://schemas.openxmlformats.org/spreadsheetml/2006/main" count="181" uniqueCount="137">
  <si>
    <t>新規アタックリスト分析</t>
  </si>
  <si>
    <t>温度感別リード数</t>
  </si>
  <si>
    <t>温度感</t>
  </si>
  <si>
    <t>リード数</t>
  </si>
  <si>
    <t>構成比</t>
  </si>
  <si>
    <t>優先度</t>
  </si>
  <si>
    <t>ホット</t>
  </si>
  <si>
    <t>最優先</t>
  </si>
  <si>
    <t>ウォーム</t>
  </si>
  <si>
    <t>優先</t>
  </si>
  <si>
    <t>コールド</t>
  </si>
  <si>
    <t>通常</t>
  </si>
  <si>
    <t>合計</t>
  </si>
  <si>
    <t>担当者別リード数</t>
  </si>
  <si>
    <t>担当者</t>
  </si>
  <si>
    <t>佐藤</t>
  </si>
  <si>
    <t>田中</t>
  </si>
  <si>
    <t>リードソース別</t>
  </si>
  <si>
    <t>リードソース</t>
  </si>
  <si>
    <t>件数</t>
  </si>
  <si>
    <t>展示会</t>
  </si>
  <si>
    <t>テレアポ</t>
  </si>
  <si>
    <r>
      <rPr>
        <rFont val="Arial"/>
        <color theme="1"/>
        <sz val="10.0"/>
      </rPr>
      <t>Web</t>
    </r>
    <r>
      <rPr>
        <rFont val="Arial"/>
        <color theme="1"/>
        <sz val="10.0"/>
      </rPr>
      <t>広告</t>
    </r>
  </si>
  <si>
    <t>紹介</t>
  </si>
  <si>
    <t>リスト購入</t>
  </si>
  <si>
    <t>問合せ</t>
  </si>
  <si>
    <t>今週のアクション予定</t>
  </si>
  <si>
    <t>※アタックリストの「次回予定日」が今週内の案件をフィルターで抽出してください</t>
  </si>
  <si>
    <t>No.</t>
  </si>
  <si>
    <t>会社名</t>
  </si>
  <si>
    <t>業種</t>
  </si>
  <si>
    <t>従業員規模</t>
  </si>
  <si>
    <t>所在地</t>
  </si>
  <si>
    <t>キーパーソン</t>
  </si>
  <si>
    <t>役職</t>
  </si>
  <si>
    <t>電話番号</t>
  </si>
  <si>
    <t>メールアドレス</t>
  </si>
  <si>
    <t>接触回数</t>
  </si>
  <si>
    <t>最終接触日</t>
  </si>
  <si>
    <t>接触方法</t>
  </si>
  <si>
    <t>反応・備考</t>
  </si>
  <si>
    <t>次回アクション</t>
  </si>
  <si>
    <t>次回予定日</t>
  </si>
  <si>
    <r>
      <rPr>
        <rFont val="Arial"/>
        <color theme="1"/>
        <sz val="10.0"/>
      </rPr>
      <t>株式会社ターゲット</t>
    </r>
    <r>
      <rPr>
        <rFont val="Arial"/>
        <color theme="1"/>
        <sz val="10.0"/>
      </rPr>
      <t>A</t>
    </r>
  </si>
  <si>
    <t>IT</t>
  </si>
  <si>
    <r>
      <rPr>
        <rFont val="Arial"/>
        <color theme="1"/>
        <sz val="10.0"/>
      </rPr>
      <t>100-300</t>
    </r>
    <r>
      <rPr>
        <rFont val="Arial"/>
        <color theme="1"/>
        <sz val="10.0"/>
      </rPr>
      <t>名</t>
    </r>
  </si>
  <si>
    <t>東京都渋谷区</t>
  </si>
  <si>
    <t>山田一郎</t>
  </si>
  <si>
    <t>部長</t>
  </si>
  <si>
    <t>03-1111-2222</t>
  </si>
  <si>
    <t>yamada@target-a.co.jp</t>
  </si>
  <si>
    <t>2025/01/20</t>
  </si>
  <si>
    <t>訪問</t>
  </si>
  <si>
    <t>課題意識が高い。予算確保の見通しあり</t>
  </si>
  <si>
    <t>提案書提出</t>
  </si>
  <si>
    <t>2025/01/25</t>
  </si>
  <si>
    <t>〇〇製作所</t>
  </si>
  <si>
    <t>製造</t>
  </si>
  <si>
    <r>
      <rPr>
        <rFont val="Arial"/>
        <color theme="1"/>
        <sz val="10.0"/>
      </rPr>
      <t>50-100</t>
    </r>
    <r>
      <rPr>
        <rFont val="Arial"/>
        <color theme="1"/>
        <sz val="10.0"/>
      </rPr>
      <t>名</t>
    </r>
  </si>
  <si>
    <t>愛知県名古屋市</t>
  </si>
  <si>
    <t>鈴木二郎</t>
  </si>
  <si>
    <t>課長</t>
  </si>
  <si>
    <t>052-333-4444</t>
  </si>
  <si>
    <t>suzuki@maru.co.jp</t>
  </si>
  <si>
    <t>2025/01/18</t>
  </si>
  <si>
    <t>電話</t>
  </si>
  <si>
    <t>興味あり。上長への説明が必要とのこと</t>
  </si>
  <si>
    <t>資料送付</t>
  </si>
  <si>
    <t>2025/01/23</t>
  </si>
  <si>
    <t>サンプル商事</t>
  </si>
  <si>
    <t>商社</t>
  </si>
  <si>
    <r>
      <rPr>
        <rFont val="Arial"/>
        <color theme="1"/>
        <sz val="10.0"/>
      </rPr>
      <t>300</t>
    </r>
    <r>
      <rPr>
        <rFont val="Arial"/>
        <color theme="1"/>
        <sz val="10.0"/>
      </rPr>
      <t>名以上</t>
    </r>
  </si>
  <si>
    <t>大阪府大阪市</t>
  </si>
  <si>
    <t>高橋三郎</t>
  </si>
  <si>
    <t>係長</t>
  </si>
  <si>
    <t>06-5555-6666</t>
  </si>
  <si>
    <t>takahashi@sample.co.jp</t>
  </si>
  <si>
    <t>2025/01/15</t>
  </si>
  <si>
    <t>メール</t>
  </si>
  <si>
    <t>返信なし。再度アプローチ予定</t>
  </si>
  <si>
    <t>再架電</t>
  </si>
  <si>
    <t>2025/01/28</t>
  </si>
  <si>
    <r>
      <rPr>
        <rFont val="Arial"/>
        <color theme="1"/>
        <sz val="10.0"/>
      </rPr>
      <t>Web</t>
    </r>
    <r>
      <rPr>
        <rFont val="Arial"/>
        <color theme="1"/>
        <sz val="10.0"/>
      </rPr>
      <t>広告</t>
    </r>
  </si>
  <si>
    <t>テスト電機株式会社</t>
  </si>
  <si>
    <r>
      <rPr>
        <rFont val="Arial"/>
        <color theme="1"/>
        <sz val="10.0"/>
      </rPr>
      <t>100-300</t>
    </r>
    <r>
      <rPr>
        <rFont val="Arial"/>
        <color theme="1"/>
        <sz val="10.0"/>
      </rPr>
      <t>名</t>
    </r>
  </si>
  <si>
    <t>神奈川県横浜市</t>
  </si>
  <si>
    <t>田中四郎</t>
  </si>
  <si>
    <t>主任</t>
  </si>
  <si>
    <t>045-7777-8888</t>
  </si>
  <si>
    <t>tanaka@test.co.jp</t>
  </si>
  <si>
    <t>2025/01/22</t>
  </si>
  <si>
    <r>
      <rPr>
        <rFont val="Arial"/>
        <color theme="1"/>
        <sz val="10.0"/>
      </rPr>
      <t>Web</t>
    </r>
    <r>
      <rPr>
        <rFont val="Arial"/>
        <color theme="1"/>
        <sz val="10.0"/>
      </rPr>
      <t>会議</t>
    </r>
  </si>
  <si>
    <t>製品デモを実施。追加質問あり</t>
  </si>
  <si>
    <r>
      <rPr>
        <rFont val="Arial"/>
        <color theme="1"/>
        <sz val="10.0"/>
      </rPr>
      <t>デモ</t>
    </r>
    <r>
      <rPr>
        <rFont val="Arial"/>
        <color theme="1"/>
        <sz val="10.0"/>
      </rPr>
      <t>2</t>
    </r>
    <r>
      <rPr>
        <rFont val="Arial"/>
        <color theme="1"/>
        <sz val="10.0"/>
      </rPr>
      <t>回目</t>
    </r>
  </si>
  <si>
    <t>2025/01/30</t>
  </si>
  <si>
    <t>△△建設</t>
  </si>
  <si>
    <t>建設</t>
  </si>
  <si>
    <r>
      <rPr>
        <rFont val="Arial"/>
        <color theme="1"/>
        <sz val="10.0"/>
      </rPr>
      <t>50-100</t>
    </r>
    <r>
      <rPr>
        <rFont val="Arial"/>
        <color theme="1"/>
        <sz val="10.0"/>
      </rPr>
      <t>名</t>
    </r>
  </si>
  <si>
    <t>埼玉県さいたま市</t>
  </si>
  <si>
    <t>伊藤五郎</t>
  </si>
  <si>
    <t>次長</t>
  </si>
  <si>
    <t>048-9999-0000</t>
  </si>
  <si>
    <t>ito@sankaku.co.jp</t>
  </si>
  <si>
    <t>未接触</t>
  </si>
  <si>
    <t>初回架電</t>
  </si>
  <si>
    <t>2025/01/24</t>
  </si>
  <si>
    <t>日付</t>
  </si>
  <si>
    <t>対応者</t>
  </si>
  <si>
    <t>会話内容</t>
  </si>
  <si>
    <t>反応</t>
  </si>
  <si>
    <t>備考</t>
  </si>
  <si>
    <r>
      <rPr>
        <rFont val="Arial"/>
        <color theme="1"/>
        <sz val="10.0"/>
      </rPr>
      <t>株式会社ターゲット</t>
    </r>
    <r>
      <rPr>
        <rFont val="Arial"/>
        <color theme="1"/>
        <sz val="10.0"/>
      </rPr>
      <t>A</t>
    </r>
  </si>
  <si>
    <t>山田部長</t>
  </si>
  <si>
    <t>現状の課題をヒアリング。システム老朽化が問題。予算は来期確保予定。</t>
  </si>
  <si>
    <t>好感触</t>
  </si>
  <si>
    <t>提案書作成・提出</t>
  </si>
  <si>
    <t>決裁者同席</t>
  </si>
  <si>
    <r>
      <rPr>
        <rFont val="Arial"/>
        <color theme="1"/>
        <sz val="10.0"/>
      </rPr>
      <t>株式会社ターゲット</t>
    </r>
    <r>
      <rPr>
        <rFont val="Arial"/>
        <color theme="1"/>
        <sz val="10.0"/>
      </rPr>
      <t>A</t>
    </r>
  </si>
  <si>
    <t>展示会フォロー。興味ありとのこと。訪問アポ獲得。</t>
  </si>
  <si>
    <t>興味あり</t>
  </si>
  <si>
    <t>訪問日程調整</t>
  </si>
  <si>
    <r>
      <rPr>
        <rFont val="Arial"/>
        <color theme="1"/>
        <sz val="10.0"/>
      </rPr>
      <t>1/20</t>
    </r>
    <r>
      <rPr>
        <rFont val="Arial"/>
        <color theme="1"/>
        <sz val="10.0"/>
      </rPr>
      <t>訪問確定</t>
    </r>
  </si>
  <si>
    <t>2025/01/10</t>
  </si>
  <si>
    <r>
      <rPr>
        <rFont val="Arial"/>
        <color theme="1"/>
        <sz val="10.0"/>
      </rPr>
      <t>株式会社ターゲット</t>
    </r>
    <r>
      <rPr>
        <rFont val="Arial"/>
        <color theme="1"/>
        <sz val="10.0"/>
      </rPr>
      <t>A</t>
    </r>
  </si>
  <si>
    <t>展示会御礼メール送信。</t>
  </si>
  <si>
    <t>-</t>
  </si>
  <si>
    <t>架電フォロー</t>
  </si>
  <si>
    <t>展示会名刺交換</t>
  </si>
  <si>
    <r>
      <rPr>
        <rFont val="Arial"/>
        <color theme="1"/>
        <sz val="10.0"/>
      </rPr>
      <t>Web</t>
    </r>
    <r>
      <rPr>
        <rFont val="Arial"/>
        <color theme="1"/>
        <sz val="10.0"/>
      </rPr>
      <t>会議</t>
    </r>
  </si>
  <si>
    <t>田中主任</t>
  </si>
  <si>
    <t>製品デモ実施。機能面は評価。価格面の確認が必要とのこと。</t>
  </si>
  <si>
    <t>検討中</t>
  </si>
  <si>
    <t>見積提示</t>
  </si>
  <si>
    <t>競合比較中</t>
  </si>
  <si>
    <t>鈴木課長</t>
  </si>
  <si>
    <t>製品概要を説明。興味を示すも決裁権限なし。上長への説明が必要。</t>
  </si>
  <si>
    <t>上長は佐々木部長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</si>
</sst>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8.0"/>
      <color theme="1"/>
      <name val="Arial"/>
    </font>
    <font>
      <sz val="10.0"/>
      <color theme="1"/>
      <name val="Arial"/>
    </font>
    <font>
      <b/>
      <sz val="14.0"/>
      <color theme="1"/>
      <name val="Arial"/>
    </font>
    <font>
      <b/>
      <sz val="10.0"/>
      <color rgb="FFFFFFFF"/>
      <name val="Arial"/>
    </font>
    <font>
      <b/>
      <sz val="10.0"/>
      <color theme="1"/>
      <name val="Arial"/>
    </font>
    <font>
      <sz val="14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BDD7EE"/>
        <bgColor rgb="FFBDD7EE"/>
      </patternFill>
    </fill>
    <fill>
      <patternFill patternType="solid">
        <fgColor rgb="FFE2EFDA"/>
        <bgColor rgb="FFE2EFDA"/>
      </patternFill>
    </fill>
    <fill>
      <patternFill patternType="solid">
        <fgColor rgb="FF2E75B6"/>
        <bgColor rgb="FF2E75B6"/>
      </patternFill>
    </fill>
  </fills>
  <borders count="2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center" wrapText="0"/>
    </xf>
    <xf borderId="0" fillId="0" fontId="2" numFmtId="0" xfId="0" applyAlignment="1" applyFont="1">
      <alignment vertical="center"/>
    </xf>
    <xf borderId="0" fillId="0" fontId="3" numFmtId="0" xfId="0" applyAlignment="1" applyFont="1">
      <alignment readingOrder="0" shrinkToFit="0" vertical="center" wrapText="0"/>
    </xf>
    <xf borderId="1" fillId="2" fontId="4" numFmtId="0" xfId="0" applyAlignment="1" applyBorder="1" applyFill="1" applyFont="1">
      <alignment shrinkToFit="0" vertical="center" wrapText="0"/>
    </xf>
    <xf borderId="1" fillId="0" fontId="2" numFmtId="0" xfId="0" applyAlignment="1" applyBorder="1" applyFont="1">
      <alignment shrinkToFit="0" vertical="center" wrapText="0"/>
    </xf>
    <xf borderId="1" fillId="0" fontId="2" numFmtId="9" xfId="0" applyAlignment="1" applyBorder="1" applyFont="1" applyNumberFormat="1">
      <alignment shrinkToFit="0" vertical="center" wrapText="0"/>
    </xf>
    <xf borderId="1" fillId="3" fontId="5" numFmtId="0" xfId="0" applyAlignment="1" applyBorder="1" applyFill="1" applyFont="1">
      <alignment shrinkToFit="0" vertical="center" wrapText="0"/>
    </xf>
    <xf borderId="1" fillId="3" fontId="2" numFmtId="0" xfId="0" applyAlignment="1" applyBorder="1" applyFont="1">
      <alignment shrinkToFit="0" vertical="center" wrapText="0"/>
    </xf>
    <xf borderId="0" fillId="0" fontId="6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shrinkToFit="0" vertical="center" wrapText="1"/>
    </xf>
    <xf borderId="1" fillId="4" fontId="4" numFmtId="0" xfId="0" applyAlignment="1" applyBorder="1" applyFill="1" applyFont="1">
      <alignment horizontal="left" shrinkToFit="0" vertical="center" wrapText="1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left" shrinkToFit="0" vertical="center" wrapText="0"/>
    </xf>
    <xf borderId="0" fillId="0" fontId="2" numFmtId="0" xfId="0" applyAlignment="1" applyFont="1">
      <alignment horizontal="right" vertical="center"/>
    </xf>
  </cellXfs>
  <cellStyles count="1">
    <cellStyle xfId="0" name="Normal" builtinId="0"/>
  </cellStyles>
  <dxfs count="8">
    <dxf>
      <font/>
      <fill>
        <patternFill patternType="none"/>
      </fill>
      <border/>
    </dxf>
    <dxf>
      <font/>
      <fill>
        <patternFill patternType="solid">
          <fgColor rgb="FF666666"/>
          <bgColor rgb="FF66666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D9D9D9"/>
          <bgColor rgb="FFD9D9D9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FFE599"/>
          <bgColor rgb="FFFFE599"/>
        </patternFill>
      </fill>
      <border/>
    </dxf>
    <dxf>
      <font/>
      <fill>
        <patternFill patternType="solid">
          <fgColor rgb="FF9FC5E8"/>
          <bgColor rgb="FF9FC5E8"/>
        </patternFill>
      </fill>
      <border/>
    </dxf>
  </dxfs>
  <tableStyles count="5">
    <tableStyle count="4" pivot="0" name="集計-style">
      <tableStyleElement dxfId="1" type="headerRow"/>
      <tableStyleElement dxfId="2" type="firstRowStripe"/>
      <tableStyleElement dxfId="3" type="secondRowStripe"/>
      <tableStyleElement dxfId="4" type="totalRow"/>
    </tableStyle>
    <tableStyle count="3" pivot="0" name="集計-style 2">
      <tableStyleElement dxfId="1" type="headerRow"/>
      <tableStyleElement dxfId="2" type="firstRowStripe"/>
      <tableStyleElement dxfId="3" type="secondRowStripe"/>
    </tableStyle>
    <tableStyle count="3" pivot="0" name="集計-style 3">
      <tableStyleElement dxfId="1" type="headerRow"/>
      <tableStyleElement dxfId="2" type="firstRowStripe"/>
      <tableStyleElement dxfId="3" type="secondRowStripe"/>
    </tableStyle>
    <tableStyle count="3" pivot="0" name="アタックリスト-style">
      <tableStyleElement dxfId="1" type="headerRow"/>
      <tableStyleElement dxfId="2" type="firstRowStripe"/>
      <tableStyleElement dxfId="3" type="secondRowStripe"/>
    </tableStyle>
    <tableStyle count="3" pivot="0" name="接触履歴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totalsRowCount="1" ref="A4:D8" displayName="Table_1" name="Table_1" id="1">
  <tableColumns count="4">
    <tableColumn totalsRowLabel="合計" name="温度感" id="1"/>
    <tableColumn totalsRowFunction="custom" name="リード数" id="2"/>
    <tableColumn name="構成比" id="3"/>
    <tableColumn name="優先度" id="4"/>
  </tableColumns>
  <tableStyleInfo name="集計-style" showColumnStripes="0" showFirstColumn="1" showLastColumn="1" showRowStripes="1"/>
</table>
</file>

<file path=xl/tables/table2.xml><?xml version="1.0" encoding="utf-8"?>
<table xmlns="http://schemas.openxmlformats.org/spreadsheetml/2006/main" ref="A11:D13" displayName="Table_2" name="Table_2" id="2">
  <tableColumns count="4">
    <tableColumn name="担当者" id="1"/>
    <tableColumn name="リード数" id="2"/>
    <tableColumn name="ホット" id="3"/>
    <tableColumn name="ウォーム" id="4"/>
  </tableColumns>
  <tableStyleInfo name="集計-style 2" showColumnStripes="0" showFirstColumn="1" showLastColumn="1" showRowStripes="1"/>
</table>
</file>

<file path=xl/tables/table3.xml><?xml version="1.0" encoding="utf-8"?>
<table xmlns="http://schemas.openxmlformats.org/spreadsheetml/2006/main" ref="A16:B22" displayName="Table_3" name="Table_3" id="3">
  <tableColumns count="2">
    <tableColumn name="リードソース" id="1"/>
    <tableColumn name="件数" id="2"/>
  </tableColumns>
  <tableStyleInfo name="集計-style 3" showColumnStripes="0" showFirstColumn="1" showLastColumn="1" showRowStripes="1"/>
</table>
</file>

<file path=xl/tables/table4.xml><?xml version="1.0" encoding="utf-8"?>
<table xmlns="http://schemas.openxmlformats.org/spreadsheetml/2006/main" ref="A1:R30" displayName="Table_4" name="Table_4" id="4">
  <tableColumns count="18">
    <tableColumn name="No." id="1"/>
    <tableColumn name="会社名" id="2"/>
    <tableColumn name="業種" id="3"/>
    <tableColumn name="従業員規模" id="4"/>
    <tableColumn name="所在地" id="5"/>
    <tableColumn name="キーパーソン" id="6"/>
    <tableColumn name="役職" id="7"/>
    <tableColumn name="電話番号" id="8"/>
    <tableColumn name="メールアドレス" id="9"/>
    <tableColumn name="温度感" id="10"/>
    <tableColumn name="接触回数" id="11"/>
    <tableColumn name="最終接触日" id="12"/>
    <tableColumn name="接触方法" id="13"/>
    <tableColumn name="反応・備考" id="14"/>
    <tableColumn name="次回アクション" id="15"/>
    <tableColumn name="次回予定日" id="16"/>
    <tableColumn name="担当者" id="17"/>
    <tableColumn name="リードソース" id="18"/>
  </tableColumns>
  <tableStyleInfo name="アタックリスト-style" showColumnStripes="0" showFirstColumn="1" showLastColumn="1" showRowStripes="1"/>
</table>
</file>

<file path=xl/tables/table5.xml><?xml version="1.0" encoding="utf-8"?>
<table xmlns="http://schemas.openxmlformats.org/spreadsheetml/2006/main" ref="A1:I30" displayName="Table_5" name="Table_5" id="5">
  <tableColumns count="9">
    <tableColumn name="日付" id="1"/>
    <tableColumn name="会社名" id="2"/>
    <tableColumn name="担当者" id="3"/>
    <tableColumn name="接触方法" id="4"/>
    <tableColumn name="対応者" id="5"/>
    <tableColumn name="会話内容" id="6"/>
    <tableColumn name="反応" id="7"/>
    <tableColumn name="次回アクション" id="8"/>
    <tableColumn name="備考" id="9"/>
  </tableColumns>
  <tableStyleInfo name="接触履歴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5" Type="http://schemas.openxmlformats.org/officeDocument/2006/relationships/table" Target="../tables/table1.xml"/><Relationship Id="rId6" Type="http://schemas.openxmlformats.org/officeDocument/2006/relationships/table" Target="../tables/table2.xml"/><Relationship Id="rId7" Type="http://schemas.openxmlformats.org/officeDocument/2006/relationships/table" Target="../tables/table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4" width="10.0"/>
    <col customWidth="1" min="5" max="22" width="8.71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>
      <c r="A4" s="4" t="s">
        <v>2</v>
      </c>
      <c r="B4" s="4" t="s">
        <v>3</v>
      </c>
      <c r="C4" s="4" t="s">
        <v>4</v>
      </c>
      <c r="D4" s="4" t="s">
        <v>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>
      <c r="A5" s="5" t="s">
        <v>6</v>
      </c>
      <c r="B5" s="5">
        <f>COUNTIF('アタックリスト'!J:J,"ホット")</f>
        <v>1</v>
      </c>
      <c r="C5" s="6">
        <f>IF(B8=0,"-",B5/B8)</f>
        <v>0.2</v>
      </c>
      <c r="D5" s="5" t="s">
        <v>7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>
      <c r="A6" s="5" t="s">
        <v>8</v>
      </c>
      <c r="B6" s="5">
        <f>COUNTIF('アタックリスト'!J:J,"ウォーム")</f>
        <v>2</v>
      </c>
      <c r="C6" s="6">
        <f>IF(B8=0,"-",B6/B8)</f>
        <v>0.4</v>
      </c>
      <c r="D6" s="5" t="s">
        <v>9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>
      <c r="A7" s="5" t="s">
        <v>10</v>
      </c>
      <c r="B7" s="5">
        <f>COUNTIF('アタックリスト'!J:J,"コールド")</f>
        <v>2</v>
      </c>
      <c r="C7" s="6">
        <f>IF(B8=0,"-",B7/B8)</f>
        <v>0.4</v>
      </c>
      <c r="D7" s="5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>
      <c r="A8" s="7" t="s">
        <v>12</v>
      </c>
      <c r="B8" s="7">
        <f>SUM(B5:B7)</f>
        <v>5</v>
      </c>
      <c r="C8" s="8"/>
      <c r="D8" s="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>
      <c r="A10" s="3" t="s">
        <v>13</v>
      </c>
      <c r="B10" s="9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>
      <c r="A11" s="4" t="s">
        <v>14</v>
      </c>
      <c r="B11" s="4" t="s">
        <v>3</v>
      </c>
      <c r="C11" s="4" t="s">
        <v>6</v>
      </c>
      <c r="D11" s="4" t="s">
        <v>8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>
      <c r="A12" s="5" t="s">
        <v>15</v>
      </c>
      <c r="B12" s="5">
        <f>COUNTIF('アタックリスト'!Q:Q,"佐藤")</f>
        <v>3</v>
      </c>
      <c r="C12" s="5">
        <f>COUNTIFS('アタックリスト'!Q:Q,"佐藤",'アタックリスト'!J:J,"ホット")</f>
        <v>1</v>
      </c>
      <c r="D12" s="5">
        <f>COUNTIFS('アタックリスト'!Q:Q,"佐藤",'アタックリスト'!J:J,"ウォーム")</f>
        <v>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>
      <c r="A13" s="5" t="s">
        <v>16</v>
      </c>
      <c r="B13" s="5">
        <f>COUNTIF('アタックリスト'!Q:Q,"田中")</f>
        <v>2</v>
      </c>
      <c r="C13" s="5">
        <f>COUNTIFS('アタックリスト'!Q:Q,"田中",'アタックリスト'!J:J,"ホット")</f>
        <v>0</v>
      </c>
      <c r="D13" s="5">
        <f>COUNTIFS('アタックリスト'!Q:Q,"田中",'アタックリスト'!J:J,"ウォーム")</f>
        <v>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>
      <c r="A14" s="10"/>
      <c r="B14" s="10"/>
      <c r="C14" s="10"/>
      <c r="D14" s="1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>
      <c r="A15" s="3" t="s">
        <v>17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>
      <c r="A16" s="4" t="s">
        <v>18</v>
      </c>
      <c r="B16" s="4" t="s">
        <v>19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>
      <c r="A17" s="5" t="s">
        <v>20</v>
      </c>
      <c r="B17" s="5">
        <f>COUNTIF('アタックリスト'!R:R,"展示会")</f>
        <v>1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>
      <c r="A18" s="5" t="s">
        <v>21</v>
      </c>
      <c r="B18" s="5">
        <f>COUNTIF('アタックリスト'!R:R,"テレアポ")</f>
        <v>1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ht="14.25" customHeight="1">
      <c r="A19" s="5" t="s">
        <v>22</v>
      </c>
      <c r="B19" s="5">
        <f>COUNTIF('アタックリスト'!R:R,"Web広告")</f>
        <v>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>
      <c r="A20" s="5" t="s">
        <v>23</v>
      </c>
      <c r="B20" s="5">
        <f>COUNTIF('アタックリスト'!R:R,"紹介")</f>
        <v>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>
      <c r="A21" s="5" t="s">
        <v>24</v>
      </c>
      <c r="B21" s="5">
        <f>COUNTIF('アタックリスト'!R:R,"リスト購入")</f>
        <v>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>
      <c r="A22" s="5" t="s">
        <v>25</v>
      </c>
      <c r="B22" s="5">
        <f>COUNTIF('アタックリスト'!R:R,"問合せ")</f>
        <v>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ht="15.75" customHeight="1">
      <c r="A24" s="3" t="s">
        <v>26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ht="15.75" customHeight="1">
      <c r="A25" s="11" t="s">
        <v>27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ht="15.75" customHeight="1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ht="15.75" customHeight="1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</row>
    <row r="1002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</row>
    <row r="1003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</row>
  </sheetData>
  <mergeCells count="2">
    <mergeCell ref="A1:D1"/>
    <mergeCell ref="A25:D27"/>
  </mergeCells>
  <printOptions/>
  <pageMargins bottom="1.0" footer="0.0" header="0.0" left="0.75" right="0.75" top="1.0"/>
  <pageSetup paperSize="9" orientation="portrait"/>
  <drawing r:id="rId1"/>
  <tableParts count="3"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6.0"/>
    <col customWidth="1" min="2" max="2" width="22.0"/>
    <col customWidth="1" min="3" max="4" width="12.0"/>
    <col customWidth="1" min="5" max="5" width="15.0"/>
    <col customWidth="1" min="6" max="6" width="12.0"/>
    <col customWidth="1" min="7" max="7" width="10.0"/>
    <col customWidth="1" min="8" max="8" width="15.0"/>
    <col customWidth="1" min="9" max="9" width="25.0"/>
    <col customWidth="1" min="10" max="11" width="10.0"/>
    <col customWidth="1" min="12" max="12" width="12.0"/>
    <col customWidth="1" min="13" max="13" width="10.0"/>
    <col customWidth="1" min="14" max="14" width="30.0"/>
    <col customWidth="1" min="15" max="15" width="20.0"/>
    <col customWidth="1" min="16" max="16" width="12.0"/>
    <col customWidth="1" min="17" max="17" width="10.0"/>
    <col customWidth="1" min="18" max="18" width="12.0"/>
  </cols>
  <sheetData>
    <row r="1">
      <c r="A1" s="12" t="s">
        <v>28</v>
      </c>
      <c r="B1" s="12" t="s">
        <v>29</v>
      </c>
      <c r="C1" s="12" t="s">
        <v>30</v>
      </c>
      <c r="D1" s="12" t="s">
        <v>31</v>
      </c>
      <c r="E1" s="12" t="s">
        <v>32</v>
      </c>
      <c r="F1" s="12" t="s">
        <v>33</v>
      </c>
      <c r="G1" s="12" t="s">
        <v>34</v>
      </c>
      <c r="H1" s="12" t="s">
        <v>35</v>
      </c>
      <c r="I1" s="12" t="s">
        <v>36</v>
      </c>
      <c r="J1" s="12" t="s">
        <v>2</v>
      </c>
      <c r="K1" s="12" t="s">
        <v>37</v>
      </c>
      <c r="L1" s="12" t="s">
        <v>38</v>
      </c>
      <c r="M1" s="12" t="s">
        <v>39</v>
      </c>
      <c r="N1" s="12" t="s">
        <v>40</v>
      </c>
      <c r="O1" s="12" t="s">
        <v>41</v>
      </c>
      <c r="P1" s="12" t="s">
        <v>42</v>
      </c>
      <c r="Q1" s="12" t="s">
        <v>14</v>
      </c>
      <c r="R1" s="12" t="s">
        <v>18</v>
      </c>
    </row>
    <row r="2">
      <c r="A2" s="13">
        <v>1.0</v>
      </c>
      <c r="B2" s="14" t="s">
        <v>43</v>
      </c>
      <c r="C2" s="13" t="s">
        <v>44</v>
      </c>
      <c r="D2" s="14" t="s">
        <v>45</v>
      </c>
      <c r="E2" s="14" t="s">
        <v>46</v>
      </c>
      <c r="F2" s="14" t="s">
        <v>47</v>
      </c>
      <c r="G2" s="14" t="s">
        <v>48</v>
      </c>
      <c r="H2" s="13" t="s">
        <v>49</v>
      </c>
      <c r="I2" s="13" t="s">
        <v>50</v>
      </c>
      <c r="J2" s="14" t="s">
        <v>6</v>
      </c>
      <c r="K2" s="15">
        <v>3.0</v>
      </c>
      <c r="L2" s="13" t="s">
        <v>51</v>
      </c>
      <c r="M2" s="14" t="s">
        <v>52</v>
      </c>
      <c r="N2" s="14" t="s">
        <v>53</v>
      </c>
      <c r="O2" s="14" t="s">
        <v>54</v>
      </c>
      <c r="P2" s="13" t="s">
        <v>55</v>
      </c>
      <c r="Q2" s="14" t="s">
        <v>15</v>
      </c>
      <c r="R2" s="14" t="s">
        <v>20</v>
      </c>
    </row>
    <row r="3">
      <c r="A3" s="13">
        <v>2.0</v>
      </c>
      <c r="B3" s="14" t="s">
        <v>56</v>
      </c>
      <c r="C3" s="14" t="s">
        <v>57</v>
      </c>
      <c r="D3" s="14" t="s">
        <v>58</v>
      </c>
      <c r="E3" s="14" t="s">
        <v>59</v>
      </c>
      <c r="F3" s="14" t="s">
        <v>60</v>
      </c>
      <c r="G3" s="14" t="s">
        <v>61</v>
      </c>
      <c r="H3" s="13" t="s">
        <v>62</v>
      </c>
      <c r="I3" s="13" t="s">
        <v>63</v>
      </c>
      <c r="J3" s="14" t="s">
        <v>8</v>
      </c>
      <c r="K3" s="15">
        <v>2.0</v>
      </c>
      <c r="L3" s="13" t="s">
        <v>64</v>
      </c>
      <c r="M3" s="14" t="s">
        <v>65</v>
      </c>
      <c r="N3" s="14" t="s">
        <v>66</v>
      </c>
      <c r="O3" s="14" t="s">
        <v>67</v>
      </c>
      <c r="P3" s="13" t="s">
        <v>68</v>
      </c>
      <c r="Q3" s="14" t="s">
        <v>16</v>
      </c>
      <c r="R3" s="14" t="s">
        <v>21</v>
      </c>
    </row>
    <row r="4">
      <c r="A4" s="13">
        <v>3.0</v>
      </c>
      <c r="B4" s="14" t="s">
        <v>69</v>
      </c>
      <c r="C4" s="14" t="s">
        <v>70</v>
      </c>
      <c r="D4" s="14" t="s">
        <v>71</v>
      </c>
      <c r="E4" s="14" t="s">
        <v>72</v>
      </c>
      <c r="F4" s="14" t="s">
        <v>73</v>
      </c>
      <c r="G4" s="14" t="s">
        <v>74</v>
      </c>
      <c r="H4" s="13" t="s">
        <v>75</v>
      </c>
      <c r="I4" s="13" t="s">
        <v>76</v>
      </c>
      <c r="J4" s="14" t="s">
        <v>10</v>
      </c>
      <c r="K4" s="15">
        <v>1.0</v>
      </c>
      <c r="L4" s="13" t="s">
        <v>77</v>
      </c>
      <c r="M4" s="14" t="s">
        <v>78</v>
      </c>
      <c r="N4" s="14" t="s">
        <v>79</v>
      </c>
      <c r="O4" s="14" t="s">
        <v>80</v>
      </c>
      <c r="P4" s="13" t="s">
        <v>81</v>
      </c>
      <c r="Q4" s="14" t="s">
        <v>15</v>
      </c>
      <c r="R4" s="14" t="s">
        <v>82</v>
      </c>
    </row>
    <row r="5">
      <c r="A5" s="13">
        <v>4.0</v>
      </c>
      <c r="B5" s="14" t="s">
        <v>83</v>
      </c>
      <c r="C5" s="13" t="s">
        <v>44</v>
      </c>
      <c r="D5" s="14" t="s">
        <v>84</v>
      </c>
      <c r="E5" s="14" t="s">
        <v>85</v>
      </c>
      <c r="F5" s="14" t="s">
        <v>86</v>
      </c>
      <c r="G5" s="14" t="s">
        <v>87</v>
      </c>
      <c r="H5" s="13" t="s">
        <v>88</v>
      </c>
      <c r="I5" s="13" t="s">
        <v>89</v>
      </c>
      <c r="J5" s="14" t="s">
        <v>8</v>
      </c>
      <c r="K5" s="15">
        <v>2.0</v>
      </c>
      <c r="L5" s="13" t="s">
        <v>90</v>
      </c>
      <c r="M5" s="14" t="s">
        <v>91</v>
      </c>
      <c r="N5" s="14" t="s">
        <v>92</v>
      </c>
      <c r="O5" s="14" t="s">
        <v>93</v>
      </c>
      <c r="P5" s="13" t="s">
        <v>94</v>
      </c>
      <c r="Q5" s="14" t="s">
        <v>16</v>
      </c>
      <c r="R5" s="14" t="s">
        <v>23</v>
      </c>
    </row>
    <row r="6">
      <c r="A6" s="13">
        <v>5.0</v>
      </c>
      <c r="B6" s="14" t="s">
        <v>95</v>
      </c>
      <c r="C6" s="14" t="s">
        <v>96</v>
      </c>
      <c r="D6" s="14" t="s">
        <v>97</v>
      </c>
      <c r="E6" s="14" t="s">
        <v>98</v>
      </c>
      <c r="F6" s="14" t="s">
        <v>99</v>
      </c>
      <c r="G6" s="14" t="s">
        <v>100</v>
      </c>
      <c r="H6" s="13" t="s">
        <v>101</v>
      </c>
      <c r="I6" s="13" t="s">
        <v>102</v>
      </c>
      <c r="J6" s="14" t="s">
        <v>10</v>
      </c>
      <c r="K6" s="15">
        <v>0.0</v>
      </c>
      <c r="L6" s="13"/>
      <c r="M6" s="14"/>
      <c r="N6" s="14" t="s">
        <v>103</v>
      </c>
      <c r="O6" s="14" t="s">
        <v>104</v>
      </c>
      <c r="P6" s="13" t="s">
        <v>105</v>
      </c>
      <c r="Q6" s="14" t="s">
        <v>15</v>
      </c>
      <c r="R6" s="14" t="s">
        <v>24</v>
      </c>
    </row>
    <row r="7">
      <c r="A7" s="13"/>
      <c r="B7" s="13"/>
      <c r="C7" s="13"/>
      <c r="D7" s="14"/>
      <c r="E7" s="13"/>
      <c r="F7" s="13"/>
      <c r="G7" s="13"/>
      <c r="H7" s="13"/>
      <c r="I7" s="13"/>
      <c r="J7" s="14"/>
      <c r="K7" s="15"/>
      <c r="L7" s="13"/>
      <c r="M7" s="14"/>
      <c r="N7" s="13"/>
      <c r="O7" s="13"/>
      <c r="P7" s="13"/>
      <c r="Q7" s="13"/>
      <c r="R7" s="14"/>
    </row>
    <row r="8">
      <c r="A8" s="13"/>
      <c r="B8" s="13"/>
      <c r="C8" s="13"/>
      <c r="D8" s="14"/>
      <c r="E8" s="13"/>
      <c r="F8" s="13"/>
      <c r="G8" s="13"/>
      <c r="H8" s="13"/>
      <c r="I8" s="13"/>
      <c r="J8" s="14"/>
      <c r="K8" s="15"/>
      <c r="L8" s="13"/>
      <c r="M8" s="14"/>
      <c r="N8" s="13"/>
      <c r="O8" s="13"/>
      <c r="P8" s="13"/>
      <c r="Q8" s="13"/>
      <c r="R8" s="14"/>
    </row>
    <row r="9">
      <c r="A9" s="13"/>
      <c r="B9" s="13"/>
      <c r="C9" s="13"/>
      <c r="D9" s="14"/>
      <c r="E9" s="13"/>
      <c r="F9" s="13"/>
      <c r="G9" s="13"/>
      <c r="H9" s="13"/>
      <c r="I9" s="13"/>
      <c r="J9" s="14"/>
      <c r="K9" s="15"/>
      <c r="L9" s="13"/>
      <c r="M9" s="14"/>
      <c r="N9" s="13"/>
      <c r="O9" s="13"/>
      <c r="P9" s="13"/>
      <c r="Q9" s="13"/>
      <c r="R9" s="14"/>
    </row>
    <row r="10">
      <c r="A10" s="13"/>
      <c r="B10" s="13"/>
      <c r="C10" s="13"/>
      <c r="D10" s="14"/>
      <c r="E10" s="13"/>
      <c r="F10" s="13"/>
      <c r="G10" s="13"/>
      <c r="H10" s="13"/>
      <c r="I10" s="13"/>
      <c r="J10" s="14"/>
      <c r="K10" s="15"/>
      <c r="L10" s="13"/>
      <c r="M10" s="14"/>
      <c r="N10" s="13"/>
      <c r="O10" s="13"/>
      <c r="P10" s="13"/>
      <c r="Q10" s="13"/>
      <c r="R10" s="14"/>
    </row>
    <row r="11">
      <c r="A11" s="13"/>
      <c r="B11" s="13"/>
      <c r="C11" s="13"/>
      <c r="D11" s="14"/>
      <c r="E11" s="13"/>
      <c r="F11" s="13"/>
      <c r="G11" s="13"/>
      <c r="H11" s="13"/>
      <c r="I11" s="13"/>
      <c r="J11" s="14"/>
      <c r="K11" s="15"/>
      <c r="L11" s="13"/>
      <c r="M11" s="14"/>
      <c r="N11" s="13"/>
      <c r="O11" s="13"/>
      <c r="P11" s="13"/>
      <c r="Q11" s="13"/>
      <c r="R11" s="14"/>
    </row>
    <row r="12">
      <c r="A12" s="13"/>
      <c r="B12" s="13"/>
      <c r="C12" s="13"/>
      <c r="D12" s="14"/>
      <c r="E12" s="13"/>
      <c r="F12" s="13"/>
      <c r="G12" s="13"/>
      <c r="H12" s="13"/>
      <c r="I12" s="13"/>
      <c r="J12" s="14"/>
      <c r="K12" s="15"/>
      <c r="L12" s="13"/>
      <c r="M12" s="14"/>
      <c r="N12" s="13"/>
      <c r="O12" s="13"/>
      <c r="P12" s="13"/>
      <c r="Q12" s="13"/>
      <c r="R12" s="14"/>
    </row>
    <row r="13">
      <c r="A13" s="13"/>
      <c r="B13" s="13"/>
      <c r="C13" s="13"/>
      <c r="D13" s="14"/>
      <c r="E13" s="13"/>
      <c r="F13" s="13"/>
      <c r="G13" s="13"/>
      <c r="H13" s="13"/>
      <c r="I13" s="13"/>
      <c r="J13" s="14"/>
      <c r="K13" s="15"/>
      <c r="L13" s="13"/>
      <c r="M13" s="14"/>
      <c r="N13" s="13"/>
      <c r="O13" s="13"/>
      <c r="P13" s="13"/>
      <c r="Q13" s="13"/>
      <c r="R13" s="14"/>
    </row>
    <row r="14">
      <c r="A14" s="13"/>
      <c r="B14" s="13"/>
      <c r="C14" s="13"/>
      <c r="D14" s="14"/>
      <c r="E14" s="13"/>
      <c r="F14" s="13"/>
      <c r="G14" s="13"/>
      <c r="H14" s="13"/>
      <c r="I14" s="13"/>
      <c r="J14" s="14"/>
      <c r="K14" s="15"/>
      <c r="L14" s="13"/>
      <c r="M14" s="14"/>
      <c r="N14" s="13"/>
      <c r="O14" s="13"/>
      <c r="P14" s="13"/>
      <c r="Q14" s="13"/>
      <c r="R14" s="14"/>
    </row>
    <row r="15">
      <c r="A15" s="13"/>
      <c r="B15" s="13"/>
      <c r="C15" s="13"/>
      <c r="D15" s="14"/>
      <c r="E15" s="13"/>
      <c r="F15" s="13"/>
      <c r="G15" s="13"/>
      <c r="H15" s="13"/>
      <c r="I15" s="13"/>
      <c r="J15" s="14"/>
      <c r="K15" s="15"/>
      <c r="L15" s="13"/>
      <c r="M15" s="14"/>
      <c r="N15" s="13"/>
      <c r="O15" s="13"/>
      <c r="P15" s="13"/>
      <c r="Q15" s="13"/>
      <c r="R15" s="14"/>
    </row>
    <row r="16">
      <c r="A16" s="13"/>
      <c r="B16" s="13"/>
      <c r="C16" s="13"/>
      <c r="D16" s="14"/>
      <c r="E16" s="13"/>
      <c r="F16" s="13"/>
      <c r="G16" s="13"/>
      <c r="H16" s="13"/>
      <c r="I16" s="13"/>
      <c r="J16" s="14"/>
      <c r="K16" s="15"/>
      <c r="L16" s="13"/>
      <c r="M16" s="14"/>
      <c r="N16" s="13"/>
      <c r="O16" s="13"/>
      <c r="P16" s="13"/>
      <c r="Q16" s="13"/>
      <c r="R16" s="14"/>
    </row>
    <row r="17">
      <c r="A17" s="13"/>
      <c r="B17" s="13"/>
      <c r="C17" s="13"/>
      <c r="D17" s="14"/>
      <c r="E17" s="13"/>
      <c r="F17" s="13"/>
      <c r="G17" s="13"/>
      <c r="H17" s="13"/>
      <c r="I17" s="13"/>
      <c r="J17" s="14"/>
      <c r="K17" s="15"/>
      <c r="L17" s="13"/>
      <c r="M17" s="14"/>
      <c r="N17" s="13"/>
      <c r="O17" s="13"/>
      <c r="P17" s="13"/>
      <c r="Q17" s="13"/>
      <c r="R17" s="14"/>
    </row>
    <row r="18">
      <c r="A18" s="13"/>
      <c r="B18" s="13"/>
      <c r="C18" s="13"/>
      <c r="D18" s="14"/>
      <c r="E18" s="13"/>
      <c r="F18" s="13"/>
      <c r="G18" s="13"/>
      <c r="H18" s="13"/>
      <c r="I18" s="13"/>
      <c r="J18" s="14"/>
      <c r="K18" s="15"/>
      <c r="L18" s="13"/>
      <c r="M18" s="14"/>
      <c r="N18" s="13"/>
      <c r="O18" s="13"/>
      <c r="P18" s="13"/>
      <c r="Q18" s="13"/>
      <c r="R18" s="14"/>
    </row>
    <row r="19">
      <c r="A19" s="13"/>
      <c r="B19" s="13"/>
      <c r="C19" s="13"/>
      <c r="D19" s="14"/>
      <c r="E19" s="13"/>
      <c r="F19" s="13"/>
      <c r="G19" s="13"/>
      <c r="H19" s="13"/>
      <c r="I19" s="13"/>
      <c r="J19" s="14"/>
      <c r="K19" s="15"/>
      <c r="L19" s="13"/>
      <c r="M19" s="14"/>
      <c r="N19" s="13"/>
      <c r="O19" s="13"/>
      <c r="P19" s="13"/>
      <c r="Q19" s="13"/>
      <c r="R19" s="14"/>
    </row>
    <row r="20">
      <c r="A20" s="13"/>
      <c r="B20" s="13"/>
      <c r="C20" s="13"/>
      <c r="D20" s="14"/>
      <c r="E20" s="13"/>
      <c r="F20" s="13"/>
      <c r="G20" s="13"/>
      <c r="H20" s="13"/>
      <c r="I20" s="13"/>
      <c r="J20" s="14"/>
      <c r="K20" s="15"/>
      <c r="L20" s="13"/>
      <c r="M20" s="14"/>
      <c r="N20" s="13"/>
      <c r="O20" s="13"/>
      <c r="P20" s="13"/>
      <c r="Q20" s="13"/>
      <c r="R20" s="14"/>
    </row>
    <row r="21" ht="15.75" customHeight="1">
      <c r="A21" s="13"/>
      <c r="B21" s="13"/>
      <c r="C21" s="13"/>
      <c r="D21" s="14"/>
      <c r="E21" s="13"/>
      <c r="F21" s="13"/>
      <c r="G21" s="13"/>
      <c r="H21" s="13"/>
      <c r="I21" s="13"/>
      <c r="J21" s="14"/>
      <c r="K21" s="15"/>
      <c r="L21" s="13"/>
      <c r="M21" s="14"/>
      <c r="N21" s="13"/>
      <c r="O21" s="13"/>
      <c r="P21" s="13"/>
      <c r="Q21" s="13"/>
      <c r="R21" s="14"/>
    </row>
    <row r="22" ht="15.75" customHeight="1">
      <c r="A22" s="13"/>
      <c r="B22" s="13"/>
      <c r="C22" s="13"/>
      <c r="D22" s="14"/>
      <c r="E22" s="13"/>
      <c r="F22" s="13"/>
      <c r="G22" s="13"/>
      <c r="H22" s="13"/>
      <c r="I22" s="13"/>
      <c r="J22" s="14"/>
      <c r="K22" s="15"/>
      <c r="L22" s="13"/>
      <c r="M22" s="14"/>
      <c r="N22" s="13"/>
      <c r="O22" s="13"/>
      <c r="P22" s="13"/>
      <c r="Q22" s="13"/>
      <c r="R22" s="14"/>
    </row>
    <row r="23" ht="15.75" customHeight="1">
      <c r="A23" s="13"/>
      <c r="B23" s="13"/>
      <c r="C23" s="13"/>
      <c r="D23" s="14"/>
      <c r="E23" s="13"/>
      <c r="F23" s="13"/>
      <c r="G23" s="13"/>
      <c r="H23" s="13"/>
      <c r="I23" s="13"/>
      <c r="J23" s="14"/>
      <c r="K23" s="15"/>
      <c r="L23" s="13"/>
      <c r="M23" s="14"/>
      <c r="N23" s="13"/>
      <c r="O23" s="13"/>
      <c r="P23" s="13"/>
      <c r="Q23" s="13"/>
      <c r="R23" s="14"/>
    </row>
    <row r="24" ht="15.75" customHeight="1">
      <c r="A24" s="13"/>
      <c r="B24" s="13"/>
      <c r="C24" s="13"/>
      <c r="D24" s="14"/>
      <c r="E24" s="13"/>
      <c r="F24" s="13"/>
      <c r="G24" s="13"/>
      <c r="H24" s="13"/>
      <c r="I24" s="13"/>
      <c r="J24" s="14"/>
      <c r="K24" s="15"/>
      <c r="L24" s="13"/>
      <c r="M24" s="14"/>
      <c r="N24" s="13"/>
      <c r="O24" s="13"/>
      <c r="P24" s="13"/>
      <c r="Q24" s="13"/>
      <c r="R24" s="14"/>
    </row>
    <row r="25" ht="15.75" customHeight="1">
      <c r="A25" s="13"/>
      <c r="B25" s="13"/>
      <c r="C25" s="13"/>
      <c r="D25" s="14"/>
      <c r="E25" s="13"/>
      <c r="F25" s="13"/>
      <c r="G25" s="13"/>
      <c r="H25" s="13"/>
      <c r="I25" s="13"/>
      <c r="J25" s="14"/>
      <c r="K25" s="15"/>
      <c r="L25" s="13"/>
      <c r="M25" s="14"/>
      <c r="N25" s="13"/>
      <c r="O25" s="13"/>
      <c r="P25" s="13"/>
      <c r="Q25" s="13"/>
      <c r="R25" s="14"/>
    </row>
    <row r="26" ht="15.75" customHeight="1">
      <c r="A26" s="13"/>
      <c r="B26" s="13"/>
      <c r="C26" s="13"/>
      <c r="D26" s="14"/>
      <c r="E26" s="13"/>
      <c r="F26" s="13"/>
      <c r="G26" s="13"/>
      <c r="H26" s="13"/>
      <c r="I26" s="13"/>
      <c r="J26" s="14"/>
      <c r="K26" s="15"/>
      <c r="L26" s="13"/>
      <c r="M26" s="14"/>
      <c r="N26" s="13"/>
      <c r="O26" s="13"/>
      <c r="P26" s="13"/>
      <c r="Q26" s="13"/>
      <c r="R26" s="14"/>
    </row>
    <row r="27" ht="15.75" customHeight="1">
      <c r="A27" s="13"/>
      <c r="B27" s="13"/>
      <c r="C27" s="13"/>
      <c r="D27" s="14"/>
      <c r="E27" s="13"/>
      <c r="F27" s="13"/>
      <c r="G27" s="13"/>
      <c r="H27" s="13"/>
      <c r="I27" s="13"/>
      <c r="J27" s="14"/>
      <c r="K27" s="15"/>
      <c r="L27" s="13"/>
      <c r="M27" s="14"/>
      <c r="N27" s="13"/>
      <c r="O27" s="13"/>
      <c r="P27" s="13"/>
      <c r="Q27" s="13"/>
      <c r="R27" s="14"/>
    </row>
    <row r="28" ht="15.75" customHeight="1">
      <c r="A28" s="13"/>
      <c r="B28" s="13"/>
      <c r="C28" s="13"/>
      <c r="D28" s="14"/>
      <c r="E28" s="13"/>
      <c r="F28" s="13"/>
      <c r="G28" s="13"/>
      <c r="H28" s="13"/>
      <c r="I28" s="13"/>
      <c r="J28" s="14"/>
      <c r="K28" s="15"/>
      <c r="L28" s="13"/>
      <c r="M28" s="14"/>
      <c r="N28" s="13"/>
      <c r="O28" s="13"/>
      <c r="P28" s="13"/>
      <c r="Q28" s="13"/>
      <c r="R28" s="14"/>
    </row>
    <row r="29" ht="15.75" customHeight="1">
      <c r="A29" s="13"/>
      <c r="B29" s="13"/>
      <c r="C29" s="13"/>
      <c r="D29" s="14"/>
      <c r="E29" s="13"/>
      <c r="F29" s="13"/>
      <c r="G29" s="13"/>
      <c r="H29" s="13"/>
      <c r="I29" s="13"/>
      <c r="J29" s="14"/>
      <c r="K29" s="15"/>
      <c r="L29" s="13"/>
      <c r="M29" s="14"/>
      <c r="N29" s="13"/>
      <c r="O29" s="13"/>
      <c r="P29" s="13"/>
      <c r="Q29" s="13"/>
      <c r="R29" s="14"/>
    </row>
    <row r="30" ht="15.75" customHeight="1">
      <c r="A30" s="13"/>
      <c r="B30" s="13"/>
      <c r="C30" s="13"/>
      <c r="D30" s="14"/>
      <c r="E30" s="13"/>
      <c r="F30" s="13"/>
      <c r="G30" s="13"/>
      <c r="H30" s="13"/>
      <c r="I30" s="13"/>
      <c r="J30" s="14"/>
      <c r="K30" s="15"/>
      <c r="L30" s="13"/>
      <c r="M30" s="14"/>
      <c r="N30" s="13"/>
      <c r="O30" s="13"/>
      <c r="P30" s="13"/>
      <c r="Q30" s="13"/>
      <c r="R30" s="14"/>
    </row>
  </sheetData>
  <conditionalFormatting sqref="J2:J30">
    <cfRule type="cellIs" dxfId="5" priority="1" operator="equal">
      <formula>"ホット"</formula>
    </cfRule>
  </conditionalFormatting>
  <conditionalFormatting sqref="J2:J30">
    <cfRule type="cellIs" dxfId="6" priority="2" operator="equal">
      <formula>"ウォーム"</formula>
    </cfRule>
  </conditionalFormatting>
  <conditionalFormatting sqref="J2:J30">
    <cfRule type="cellIs" dxfId="7" priority="3" operator="equal">
      <formula>"コールド"</formula>
    </cfRule>
  </conditionalFormatting>
  <dataValidations>
    <dataValidation type="list" allowBlank="1" sqref="J2:J30">
      <formula1>"ホット,ウォーム,コールド"</formula1>
    </dataValidation>
    <dataValidation type="list" allowBlank="1" sqref="R2:R30">
      <formula1>"展示会,テレアポ,Web広告,紹介,リスト購入,問合せ,その他"</formula1>
    </dataValidation>
    <dataValidation type="list" allowBlank="1" sqref="M2:M30">
      <formula1>"電話,メール,訪問,Web会議,DM送付,その他"</formula1>
    </dataValidation>
    <dataValidation type="list" allowBlank="1" sqref="D2:D30">
      <formula1>"10名未満,10-50名,50-100名,100-300名,300名以上"</formula1>
    </dataValidation>
  </dataValidations>
  <printOptions/>
  <pageMargins bottom="1.0" footer="0.0" header="0.0" left="0.75" right="0.75" top="1.0"/>
  <pageSetup paperSize="9" orientation="portrait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2.0"/>
    <col customWidth="1" min="2" max="2" width="20.0"/>
    <col customWidth="1" min="3" max="4" width="10.0"/>
    <col customWidth="1" min="5" max="5" width="12.0"/>
    <col customWidth="1" min="6" max="6" width="50.0"/>
    <col customWidth="1" min="7" max="7" width="12.0"/>
    <col customWidth="1" min="8" max="9" width="25.0"/>
  </cols>
  <sheetData>
    <row r="1">
      <c r="A1" s="12" t="s">
        <v>106</v>
      </c>
      <c r="B1" s="12" t="s">
        <v>29</v>
      </c>
      <c r="C1" s="12" t="s">
        <v>14</v>
      </c>
      <c r="D1" s="12" t="s">
        <v>39</v>
      </c>
      <c r="E1" s="12" t="s">
        <v>107</v>
      </c>
      <c r="F1" s="12" t="s">
        <v>108</v>
      </c>
      <c r="G1" s="12" t="s">
        <v>109</v>
      </c>
      <c r="H1" s="12" t="s">
        <v>41</v>
      </c>
      <c r="I1" s="12" t="s">
        <v>110</v>
      </c>
    </row>
    <row r="2">
      <c r="A2" s="13" t="s">
        <v>51</v>
      </c>
      <c r="B2" s="14" t="s">
        <v>111</v>
      </c>
      <c r="C2" s="14" t="s">
        <v>15</v>
      </c>
      <c r="D2" s="14" t="s">
        <v>52</v>
      </c>
      <c r="E2" s="14" t="s">
        <v>112</v>
      </c>
      <c r="F2" s="14" t="s">
        <v>113</v>
      </c>
      <c r="G2" s="14" t="s">
        <v>114</v>
      </c>
      <c r="H2" s="14" t="s">
        <v>115</v>
      </c>
      <c r="I2" s="14" t="s">
        <v>116</v>
      </c>
    </row>
    <row r="3">
      <c r="A3" s="13" t="s">
        <v>77</v>
      </c>
      <c r="B3" s="14" t="s">
        <v>117</v>
      </c>
      <c r="C3" s="14" t="s">
        <v>15</v>
      </c>
      <c r="D3" s="14" t="s">
        <v>65</v>
      </c>
      <c r="E3" s="14" t="s">
        <v>112</v>
      </c>
      <c r="F3" s="14" t="s">
        <v>118</v>
      </c>
      <c r="G3" s="14" t="s">
        <v>119</v>
      </c>
      <c r="H3" s="14" t="s">
        <v>120</v>
      </c>
      <c r="I3" s="13" t="s">
        <v>121</v>
      </c>
    </row>
    <row r="4">
      <c r="A4" s="13" t="s">
        <v>122</v>
      </c>
      <c r="B4" s="14" t="s">
        <v>123</v>
      </c>
      <c r="C4" s="14" t="s">
        <v>15</v>
      </c>
      <c r="D4" s="14" t="s">
        <v>78</v>
      </c>
      <c r="E4" s="14" t="s">
        <v>112</v>
      </c>
      <c r="F4" s="14" t="s">
        <v>124</v>
      </c>
      <c r="G4" s="14" t="s">
        <v>125</v>
      </c>
      <c r="H4" s="14" t="s">
        <v>126</v>
      </c>
      <c r="I4" s="14" t="s">
        <v>127</v>
      </c>
    </row>
    <row r="5">
      <c r="A5" s="13" t="s">
        <v>90</v>
      </c>
      <c r="B5" s="14" t="s">
        <v>83</v>
      </c>
      <c r="C5" s="14" t="s">
        <v>16</v>
      </c>
      <c r="D5" s="13" t="s">
        <v>128</v>
      </c>
      <c r="E5" s="14" t="s">
        <v>129</v>
      </c>
      <c r="F5" s="14" t="s">
        <v>130</v>
      </c>
      <c r="G5" s="14" t="s">
        <v>131</v>
      </c>
      <c r="H5" s="14" t="s">
        <v>132</v>
      </c>
      <c r="I5" s="14" t="s">
        <v>133</v>
      </c>
    </row>
    <row r="6">
      <c r="A6" s="13" t="s">
        <v>64</v>
      </c>
      <c r="B6" s="14" t="s">
        <v>56</v>
      </c>
      <c r="C6" s="14" t="s">
        <v>16</v>
      </c>
      <c r="D6" s="14" t="s">
        <v>65</v>
      </c>
      <c r="E6" s="14" t="s">
        <v>134</v>
      </c>
      <c r="F6" s="14" t="s">
        <v>135</v>
      </c>
      <c r="G6" s="14" t="s">
        <v>119</v>
      </c>
      <c r="H6" s="14" t="s">
        <v>67</v>
      </c>
      <c r="I6" s="14" t="s">
        <v>136</v>
      </c>
    </row>
    <row r="7">
      <c r="A7" s="13"/>
      <c r="B7" s="13"/>
      <c r="C7" s="13"/>
      <c r="D7" s="13"/>
      <c r="E7" s="13"/>
      <c r="F7" s="13"/>
      <c r="G7" s="14"/>
      <c r="H7" s="13"/>
      <c r="I7" s="13"/>
    </row>
    <row r="8">
      <c r="A8" s="13"/>
      <c r="B8" s="13"/>
      <c r="C8" s="13"/>
      <c r="D8" s="13"/>
      <c r="E8" s="13"/>
      <c r="F8" s="13"/>
      <c r="G8" s="14"/>
      <c r="H8" s="13"/>
      <c r="I8" s="13"/>
    </row>
    <row r="9">
      <c r="A9" s="13"/>
      <c r="B9" s="13"/>
      <c r="C9" s="13"/>
      <c r="D9" s="13"/>
      <c r="E9" s="13"/>
      <c r="F9" s="13"/>
      <c r="G9" s="14"/>
      <c r="H9" s="13"/>
      <c r="I9" s="13"/>
    </row>
    <row r="10">
      <c r="A10" s="13"/>
      <c r="B10" s="13"/>
      <c r="C10" s="13"/>
      <c r="D10" s="13"/>
      <c r="E10" s="13"/>
      <c r="F10" s="13"/>
      <c r="G10" s="14"/>
      <c r="H10" s="13"/>
      <c r="I10" s="13"/>
    </row>
    <row r="11">
      <c r="A11" s="13"/>
      <c r="B11" s="13"/>
      <c r="C11" s="13"/>
      <c r="D11" s="13"/>
      <c r="E11" s="13"/>
      <c r="F11" s="13"/>
      <c r="G11" s="14"/>
      <c r="H11" s="13"/>
      <c r="I11" s="13"/>
    </row>
    <row r="12">
      <c r="A12" s="13"/>
      <c r="B12" s="13"/>
      <c r="C12" s="13"/>
      <c r="D12" s="13"/>
      <c r="E12" s="13"/>
      <c r="F12" s="13"/>
      <c r="G12" s="14"/>
      <c r="H12" s="13"/>
      <c r="I12" s="13"/>
    </row>
    <row r="13">
      <c r="A13" s="13"/>
      <c r="B13" s="13"/>
      <c r="C13" s="13"/>
      <c r="D13" s="13"/>
      <c r="E13" s="13"/>
      <c r="F13" s="13"/>
      <c r="G13" s="14"/>
      <c r="H13" s="13"/>
      <c r="I13" s="13"/>
    </row>
    <row r="14">
      <c r="A14" s="13"/>
      <c r="B14" s="13"/>
      <c r="C14" s="13"/>
      <c r="D14" s="13"/>
      <c r="E14" s="13"/>
      <c r="F14" s="13"/>
      <c r="G14" s="14"/>
      <c r="H14" s="13"/>
      <c r="I14" s="13"/>
    </row>
    <row r="15">
      <c r="A15" s="13"/>
      <c r="B15" s="13"/>
      <c r="C15" s="13"/>
      <c r="D15" s="13"/>
      <c r="E15" s="13"/>
      <c r="F15" s="13"/>
      <c r="G15" s="14"/>
      <c r="H15" s="13"/>
      <c r="I15" s="13"/>
    </row>
    <row r="16">
      <c r="A16" s="13"/>
      <c r="B16" s="13"/>
      <c r="C16" s="13"/>
      <c r="D16" s="13"/>
      <c r="E16" s="13"/>
      <c r="F16" s="13"/>
      <c r="G16" s="14"/>
      <c r="H16" s="13"/>
      <c r="I16" s="13"/>
    </row>
    <row r="17">
      <c r="A17" s="13"/>
      <c r="B17" s="13"/>
      <c r="C17" s="13"/>
      <c r="D17" s="13"/>
      <c r="E17" s="13"/>
      <c r="F17" s="13"/>
      <c r="G17" s="14"/>
      <c r="H17" s="13"/>
      <c r="I17" s="13"/>
    </row>
    <row r="18">
      <c r="A18" s="13"/>
      <c r="B18" s="13"/>
      <c r="C18" s="13"/>
      <c r="D18" s="13"/>
      <c r="E18" s="13"/>
      <c r="F18" s="13"/>
      <c r="G18" s="14"/>
      <c r="H18" s="13"/>
      <c r="I18" s="13"/>
    </row>
    <row r="19">
      <c r="A19" s="13"/>
      <c r="B19" s="13"/>
      <c r="C19" s="13"/>
      <c r="D19" s="13"/>
      <c r="E19" s="13"/>
      <c r="F19" s="13"/>
      <c r="G19" s="14"/>
      <c r="H19" s="13"/>
      <c r="I19" s="13"/>
    </row>
    <row r="20">
      <c r="A20" s="13"/>
      <c r="B20" s="13"/>
      <c r="C20" s="13"/>
      <c r="D20" s="13"/>
      <c r="E20" s="13"/>
      <c r="F20" s="13"/>
      <c r="G20" s="14"/>
      <c r="H20" s="13"/>
      <c r="I20" s="13"/>
    </row>
    <row r="21" ht="15.75" customHeight="1">
      <c r="A21" s="13"/>
      <c r="B21" s="13"/>
      <c r="C21" s="13"/>
      <c r="D21" s="13"/>
      <c r="E21" s="13"/>
      <c r="F21" s="13"/>
      <c r="G21" s="14"/>
      <c r="H21" s="13"/>
      <c r="I21" s="13"/>
    </row>
    <row r="22" ht="15.75" customHeight="1">
      <c r="A22" s="13"/>
      <c r="B22" s="13"/>
      <c r="C22" s="13"/>
      <c r="D22" s="13"/>
      <c r="E22" s="13"/>
      <c r="F22" s="13"/>
      <c r="G22" s="14"/>
      <c r="H22" s="13"/>
      <c r="I22" s="13"/>
    </row>
    <row r="23" ht="15.75" customHeight="1">
      <c r="A23" s="13"/>
      <c r="B23" s="13"/>
      <c r="C23" s="13"/>
      <c r="D23" s="13"/>
      <c r="E23" s="13"/>
      <c r="F23" s="13"/>
      <c r="G23" s="14"/>
      <c r="H23" s="13"/>
      <c r="I23" s="13"/>
    </row>
    <row r="24" ht="15.75" customHeight="1">
      <c r="A24" s="13"/>
      <c r="B24" s="13"/>
      <c r="C24" s="13"/>
      <c r="D24" s="13"/>
      <c r="E24" s="13"/>
      <c r="F24" s="13"/>
      <c r="G24" s="14"/>
      <c r="H24" s="13"/>
      <c r="I24" s="13"/>
    </row>
    <row r="25" ht="15.75" customHeight="1">
      <c r="A25" s="13"/>
      <c r="B25" s="13"/>
      <c r="C25" s="13"/>
      <c r="D25" s="13"/>
      <c r="E25" s="13"/>
      <c r="F25" s="13"/>
      <c r="G25" s="14"/>
      <c r="H25" s="13"/>
      <c r="I25" s="13"/>
    </row>
    <row r="26" ht="15.75" customHeight="1">
      <c r="A26" s="13"/>
      <c r="B26" s="13"/>
      <c r="C26" s="13"/>
      <c r="D26" s="13"/>
      <c r="E26" s="13"/>
      <c r="F26" s="13"/>
      <c r="G26" s="14"/>
      <c r="H26" s="13"/>
      <c r="I26" s="13"/>
    </row>
    <row r="27" ht="15.75" customHeight="1">
      <c r="A27" s="13"/>
      <c r="B27" s="13"/>
      <c r="C27" s="13"/>
      <c r="D27" s="13"/>
      <c r="E27" s="13"/>
      <c r="F27" s="13"/>
      <c r="G27" s="14"/>
      <c r="H27" s="13"/>
      <c r="I27" s="13"/>
    </row>
    <row r="28" ht="15.75" customHeight="1">
      <c r="A28" s="13"/>
      <c r="B28" s="13"/>
      <c r="C28" s="13"/>
      <c r="D28" s="13"/>
      <c r="E28" s="13"/>
      <c r="F28" s="13"/>
      <c r="G28" s="14"/>
      <c r="H28" s="13"/>
      <c r="I28" s="13"/>
    </row>
    <row r="29" ht="15.75" customHeight="1">
      <c r="A29" s="13"/>
      <c r="B29" s="13"/>
      <c r="C29" s="13"/>
      <c r="D29" s="13"/>
      <c r="E29" s="13"/>
      <c r="F29" s="13"/>
      <c r="G29" s="14"/>
      <c r="H29" s="13"/>
      <c r="I29" s="13"/>
    </row>
    <row r="30" ht="15.75" customHeight="1">
      <c r="A30" s="13"/>
      <c r="B30" s="13"/>
      <c r="C30" s="13"/>
      <c r="D30" s="13"/>
      <c r="E30" s="13"/>
      <c r="F30" s="13"/>
      <c r="G30" s="14"/>
      <c r="H30" s="13"/>
      <c r="I30" s="13"/>
    </row>
  </sheetData>
  <dataValidations>
    <dataValidation type="list" allowBlank="1" sqref="G2:G30">
      <formula1>"好感触,興味あり,検討中,保留,断り,不在,-"</formula1>
    </dataValidation>
  </dataValidations>
  <printOptions/>
  <pageMargins bottom="1.0" footer="0.0" header="0.0" left="0.75" right="0.75" top="1.0"/>
  <pageSetup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2026-01-23T07:18:45Z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