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ダッシュボード" sheetId="1" r:id="rId4"/>
    <sheet state="visible" name="日報入力" sheetId="2" r:id="rId5"/>
    <sheet state="visible" name="週次集計" sheetId="3" r:id="rId6"/>
    <sheet state="visible" name="月次集計" sheetId="4" r:id="rId7"/>
  </sheets>
  <definedNames/>
  <calcPr/>
  <extLst>
    <ext uri="GoogleSheetsCustomDataVersion2">
      <go:sheetsCustomData xmlns:go="http://customooxmlschemas.google.com/" r:id="rId8" roundtripDataChecksum="RY1hySETL2cHQZUCeQuUCNQg2nzmS9J/KnE5i4H2nEY="/>
    </ext>
  </extLst>
</workbook>
</file>

<file path=xl/sharedStrings.xml><?xml version="1.0" encoding="utf-8"?>
<sst xmlns="http://schemas.openxmlformats.org/spreadsheetml/2006/main" count="111" uniqueCount="88">
  <si>
    <t>営業日報ダッシュボード</t>
  </si>
  <si>
    <t>今月の活動サマリー</t>
  </si>
  <si>
    <t>架電</t>
  </si>
  <si>
    <t>訪問</t>
  </si>
  <si>
    <t>アポ獲得</t>
  </si>
  <si>
    <t>商談</t>
  </si>
  <si>
    <t>受注</t>
  </si>
  <si>
    <t>受注金額</t>
  </si>
  <si>
    <t>目標達成状況</t>
  </si>
  <si>
    <t>受注目標</t>
  </si>
  <si>
    <t>受注実績</t>
  </si>
  <si>
    <t>達成率</t>
  </si>
  <si>
    <t>使い方</t>
  </si>
  <si>
    <r>
      <rPr>
        <rFont val="Arial"/>
        <color theme="1"/>
        <sz val="10.0"/>
      </rPr>
      <t xml:space="preserve">1. </t>
    </r>
    <r>
      <rPr>
        <rFont val="Arial"/>
        <color theme="1"/>
        <sz val="10.0"/>
      </rPr>
      <t>「日報入力」シートに毎日の活動を記録してください</t>
    </r>
  </si>
  <si>
    <r>
      <rPr>
        <rFont val="Arial"/>
        <color theme="1"/>
        <sz val="10.0"/>
      </rPr>
      <t xml:space="preserve">2. </t>
    </r>
    <r>
      <rPr>
        <rFont val="Arial"/>
        <color theme="1"/>
        <sz val="10.0"/>
      </rPr>
      <t>「週次集計」で週ごとの行動量を確認できます</t>
    </r>
  </si>
  <si>
    <r>
      <rPr>
        <rFont val="Arial"/>
        <color theme="1"/>
        <sz val="10.0"/>
      </rPr>
      <t xml:space="preserve">3. </t>
    </r>
    <r>
      <rPr>
        <rFont val="Arial"/>
        <color theme="1"/>
        <sz val="10.0"/>
      </rPr>
      <t>「月次集計」で目標との差を把握し、改善点を見つけましょう</t>
    </r>
  </si>
  <si>
    <r>
      <rPr>
        <rFont val="Arial"/>
        <color theme="1"/>
        <sz val="10.0"/>
      </rPr>
      <t xml:space="preserve">4. </t>
    </r>
    <r>
      <rPr>
        <rFont val="Arial"/>
        <color theme="1"/>
        <sz val="10.0"/>
      </rPr>
      <t>架電→アポ率などの</t>
    </r>
    <r>
      <rPr>
        <rFont val="Arial"/>
        <color theme="1"/>
        <sz val="10.0"/>
      </rPr>
      <t>KPI</t>
    </r>
    <r>
      <rPr>
        <rFont val="Arial"/>
        <color theme="1"/>
        <sz val="10.0"/>
      </rPr>
      <t>を見て、どこを改善すべきか分析しましょう</t>
    </r>
  </si>
  <si>
    <t>日付</t>
  </si>
  <si>
    <t>曜日</t>
  </si>
  <si>
    <t>架電件数</t>
  </si>
  <si>
    <t>メール送信数</t>
  </si>
  <si>
    <t>訪問件数</t>
  </si>
  <si>
    <r>
      <rPr>
        <rFont val="Arial"/>
        <b/>
        <color rgb="FFFFFFFF"/>
        <sz val="10.0"/>
      </rPr>
      <t>Web</t>
    </r>
    <r>
      <rPr>
        <rFont val="Arial"/>
        <b/>
        <color rgb="FFFFFFFF"/>
        <sz val="10.0"/>
      </rPr>
      <t>商談数</t>
    </r>
  </si>
  <si>
    <t>アポ獲得数</t>
  </si>
  <si>
    <t>商談件数</t>
  </si>
  <si>
    <t>見積提出数</t>
  </si>
  <si>
    <t>受注件数</t>
  </si>
  <si>
    <t>所感・気づき</t>
  </si>
  <si>
    <t>2025/01/06</t>
  </si>
  <si>
    <t>月</t>
  </si>
  <si>
    <t>テレアポリスト更新。反応良好</t>
  </si>
  <si>
    <t>2025/01/07</t>
  </si>
  <si>
    <t>火</t>
  </si>
  <si>
    <r>
      <rPr>
        <rFont val="Arial"/>
        <color theme="1"/>
        <sz val="10.0"/>
      </rPr>
      <t>A</t>
    </r>
    <r>
      <rPr>
        <rFont val="Arial"/>
        <color theme="1"/>
        <sz val="10.0"/>
      </rPr>
      <t>社訪問。提案の手応えあり</t>
    </r>
  </si>
  <si>
    <t>2025/01/08</t>
  </si>
  <si>
    <t>水</t>
  </si>
  <si>
    <r>
      <rPr>
        <rFont val="Arial"/>
        <color theme="1"/>
        <sz val="10.0"/>
      </rPr>
      <t>B</t>
    </r>
    <r>
      <rPr>
        <rFont val="Arial"/>
        <color theme="1"/>
        <sz val="10.0"/>
      </rPr>
      <t>社から受注！目標達成に向け順調</t>
    </r>
  </si>
  <si>
    <t>2025/01/09</t>
  </si>
  <si>
    <t>木</t>
  </si>
  <si>
    <r>
      <rPr>
        <rFont val="Arial"/>
        <color theme="1"/>
        <sz val="10.0"/>
      </rPr>
      <t>見積</t>
    </r>
    <r>
      <rPr>
        <rFont val="Arial"/>
        <color theme="1"/>
        <sz val="10.0"/>
      </rPr>
      <t>2</t>
    </r>
    <r>
      <rPr>
        <rFont val="Arial"/>
        <color theme="1"/>
        <sz val="10.0"/>
      </rPr>
      <t>件提出。来週回答予定</t>
    </r>
  </si>
  <si>
    <t>2025/01/10</t>
  </si>
  <si>
    <t>金</t>
  </si>
  <si>
    <r>
      <rPr>
        <rFont val="Arial"/>
        <color theme="1"/>
        <sz val="10.0"/>
      </rPr>
      <t>訪問メイン。</t>
    </r>
    <r>
      <rPr>
        <rFont val="Arial"/>
        <color theme="1"/>
        <sz val="10.0"/>
      </rPr>
      <t>C</t>
    </r>
    <r>
      <rPr>
        <rFont val="Arial"/>
        <color theme="1"/>
        <sz val="10.0"/>
      </rPr>
      <t>社、</t>
    </r>
    <r>
      <rPr>
        <rFont val="Arial"/>
        <color theme="1"/>
        <sz val="10.0"/>
      </rPr>
      <t>D</t>
    </r>
    <r>
      <rPr>
        <rFont val="Arial"/>
        <color theme="1"/>
        <sz val="10.0"/>
      </rPr>
      <t>社とも好感触</t>
    </r>
  </si>
  <si>
    <t>2025/01/14</t>
  </si>
  <si>
    <t>メールフォロー中心</t>
  </si>
  <si>
    <t>2025/01/15</t>
  </si>
  <si>
    <r>
      <rPr>
        <rFont val="Arial"/>
        <color theme="1"/>
        <sz val="10.0"/>
      </rPr>
      <t>テレアポ好調。</t>
    </r>
    <r>
      <rPr>
        <rFont val="Arial"/>
        <color theme="1"/>
        <sz val="10.0"/>
      </rPr>
      <t>4</t>
    </r>
    <r>
      <rPr>
        <rFont val="Arial"/>
        <color theme="1"/>
        <sz val="10.0"/>
      </rPr>
      <t>件アポ獲得</t>
    </r>
  </si>
  <si>
    <t>2025/01/16</t>
  </si>
  <si>
    <r>
      <rPr>
        <rFont val="Arial"/>
        <color theme="1"/>
        <sz val="10.0"/>
      </rPr>
      <t>E</t>
    </r>
    <r>
      <rPr>
        <rFont val="Arial"/>
        <color theme="1"/>
        <sz val="10.0"/>
      </rPr>
      <t>社受注。大型案件！</t>
    </r>
  </si>
  <si>
    <t>2025/01/17</t>
  </si>
  <si>
    <t>週末に向けてアポ調整</t>
  </si>
  <si>
    <t>2025/01/20</t>
  </si>
  <si>
    <r>
      <rPr>
        <rFont val="Arial"/>
        <color theme="1"/>
        <sz val="10.0"/>
      </rPr>
      <t>Web</t>
    </r>
    <r>
      <rPr>
        <rFont val="Arial"/>
        <color theme="1"/>
        <sz val="10.0"/>
      </rPr>
      <t>商談増加。効率的</t>
    </r>
  </si>
  <si>
    <t>2025/01/21</t>
  </si>
  <si>
    <r>
      <rPr>
        <rFont val="Arial"/>
        <color theme="1"/>
        <sz val="10.0"/>
      </rPr>
      <t>訪問</t>
    </r>
    <r>
      <rPr>
        <rFont val="Arial"/>
        <color theme="1"/>
        <sz val="10.0"/>
      </rPr>
      <t>4</t>
    </r>
    <r>
      <rPr>
        <rFont val="Arial"/>
        <color theme="1"/>
        <sz val="10.0"/>
      </rPr>
      <t>件。</t>
    </r>
    <r>
      <rPr>
        <rFont val="Arial"/>
        <color theme="1"/>
        <sz val="10.0"/>
      </rPr>
      <t>F</t>
    </r>
    <r>
      <rPr>
        <rFont val="Arial"/>
        <color theme="1"/>
        <sz val="10.0"/>
      </rPr>
      <t>社クロージング近い</t>
    </r>
  </si>
  <si>
    <t>2025/01/22</t>
  </si>
  <si>
    <r>
      <rPr>
        <rFont val="Arial"/>
        <color theme="1"/>
        <sz val="10.0"/>
      </rPr>
      <t>G</t>
    </r>
    <r>
      <rPr>
        <rFont val="Arial"/>
        <color theme="1"/>
        <sz val="10.0"/>
      </rPr>
      <t>社受注。小規模だが継続見込み</t>
    </r>
  </si>
  <si>
    <t>週次行動集計</t>
  </si>
  <si>
    <t>週</t>
  </si>
  <si>
    <t>メール</t>
  </si>
  <si>
    <r>
      <rPr>
        <rFont val="Arial"/>
        <b/>
        <color rgb="FFFFFFFF"/>
        <sz val="10.0"/>
      </rPr>
      <t>Web</t>
    </r>
    <r>
      <rPr>
        <rFont val="Arial"/>
        <b/>
        <color rgb="FFFFFFFF"/>
        <sz val="10.0"/>
      </rPr>
      <t>商談</t>
    </r>
  </si>
  <si>
    <t>見積提出</t>
  </si>
  <si>
    <t>アポ率</t>
  </si>
  <si>
    <t>受注率</t>
  </si>
  <si>
    <t>1/6-1/10</t>
  </si>
  <si>
    <t>1/13-1/17</t>
  </si>
  <si>
    <t>1/20-1/24</t>
  </si>
  <si>
    <t>合計</t>
  </si>
  <si>
    <t>月次行動集計・目標管理</t>
  </si>
  <si>
    <t>1月度 目標vs実績</t>
  </si>
  <si>
    <t>指標</t>
  </si>
  <si>
    <t>目標</t>
  </si>
  <si>
    <t>実績</t>
  </si>
  <si>
    <t>残り</t>
  </si>
  <si>
    <t>備考</t>
  </si>
  <si>
    <t>行動分析・KPI</t>
  </si>
  <si>
    <t>数値</t>
  </si>
  <si>
    <t>説明</t>
  </si>
  <si>
    <t>架電→アポ率</t>
  </si>
  <si>
    <t>架電からアポ獲得への転換率</t>
  </si>
  <si>
    <t>アポ→商談率</t>
  </si>
  <si>
    <t>アポから商談への転換率</t>
  </si>
  <si>
    <t>商談→見積率</t>
  </si>
  <si>
    <t>商談から見積提出への転換率</t>
  </si>
  <si>
    <t>見積→受注率</t>
  </si>
  <si>
    <t>見積から受注への転換率</t>
  </si>
  <si>
    <t>平均受注単価</t>
  </si>
  <si>
    <r>
      <rPr>
        <rFont val="Arial"/>
        <color theme="1"/>
        <sz val="10.0"/>
      </rPr>
      <t>1</t>
    </r>
    <r>
      <rPr>
        <rFont val="Arial"/>
        <color theme="1"/>
        <sz val="10.0"/>
      </rPr>
      <t>件あたりの受注金額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</si>
</sst>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\¥#,##0"/>
    <numFmt numFmtId="165" formatCode="0.0%"/>
  </numFmts>
  <fonts count="9">
    <font>
      <sz val="11.0"/>
      <color theme="1"/>
      <name val="Calibri"/>
      <scheme val="minor"/>
    </font>
    <font>
      <b/>
      <sz val="18.0"/>
      <color theme="1"/>
      <name val="Arial"/>
    </font>
    <font>
      <sz val="18.0"/>
      <color theme="1"/>
      <name val="Arial"/>
    </font>
    <font>
      <sz val="10.0"/>
      <color theme="1"/>
      <name val="Arial"/>
    </font>
    <font>
      <b/>
      <sz val="14.0"/>
      <color theme="1"/>
      <name val="Arial"/>
    </font>
    <font>
      <sz val="14.0"/>
      <color theme="1"/>
      <name val="Arial"/>
    </font>
    <font>
      <b/>
      <sz val="10.0"/>
      <color rgb="FFFFFFFF"/>
      <name val="Arial"/>
    </font>
    <font>
      <b/>
      <sz val="10.0"/>
      <color theme="1"/>
      <name val="Arial"/>
    </font>
    <font/>
  </fonts>
  <fills count="7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2E75B6"/>
        <bgColor rgb="FF2E75B6"/>
      </patternFill>
    </fill>
    <fill>
      <patternFill patternType="solid">
        <fgColor rgb="FFE2EFDA"/>
        <bgColor rgb="FFE2EFDA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5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readingOrder="0" shrinkToFit="0" vertical="bottom" wrapText="0"/>
    </xf>
    <xf borderId="0" fillId="0" fontId="5" numFmtId="0" xfId="0" applyFont="1"/>
    <xf borderId="1" fillId="2" fontId="6" numFmtId="0" xfId="0" applyAlignment="1" applyBorder="1" applyFill="1" applyFont="1">
      <alignment horizontal="left" shrinkToFit="0" vertical="center" wrapText="0"/>
    </xf>
    <xf borderId="1" fillId="0" fontId="7" numFmtId="0" xfId="0" applyAlignment="1" applyBorder="1" applyFont="1">
      <alignment horizontal="left" shrinkToFit="0" vertical="center" wrapText="0"/>
    </xf>
    <xf borderId="1" fillId="0" fontId="7" numFmtId="164" xfId="0" applyAlignment="1" applyBorder="1" applyFont="1" applyNumberFormat="1">
      <alignment horizontal="right" shrinkToFit="0" vertical="center" wrapText="0"/>
    </xf>
    <xf borderId="1" fillId="2" fontId="6" numFmtId="0" xfId="0" applyAlignment="1" applyBorder="1" applyFont="1">
      <alignment shrinkToFit="0" vertical="bottom" wrapText="0"/>
    </xf>
    <xf borderId="1" fillId="0" fontId="3" numFmtId="164" xfId="0" applyAlignment="1" applyBorder="1" applyFont="1" applyNumberFormat="1">
      <alignment shrinkToFit="0" vertical="bottom" wrapText="0"/>
    </xf>
    <xf borderId="1" fillId="0" fontId="3" numFmtId="9" xfId="0" applyAlignment="1" applyBorder="1" applyFont="1" applyNumberFormat="1">
      <alignment shrinkToFit="0" vertical="bottom" wrapText="0"/>
    </xf>
    <xf borderId="0" fillId="0" fontId="3" numFmtId="0" xfId="0" applyAlignment="1" applyFont="1">
      <alignment shrinkToFit="0" vertical="bottom" wrapText="0"/>
    </xf>
    <xf borderId="1" fillId="3" fontId="6" numFmtId="0" xfId="0" applyAlignment="1" applyBorder="1" applyFill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164" xfId="0" applyAlignment="1" applyFont="1" applyNumberFormat="1">
      <alignment horizontal="right" shrinkToFit="0" vertical="center" wrapText="1"/>
    </xf>
    <xf borderId="0" fillId="0" fontId="1" numFmtId="0" xfId="0" applyAlignment="1" applyFont="1">
      <alignment horizontal="left" readingOrder="0" shrinkToFit="0" vertical="bottom" wrapText="0"/>
    </xf>
    <xf borderId="1" fillId="3" fontId="6" numFmtId="0" xfId="0" applyAlignment="1" applyBorder="1" applyFont="1">
      <alignment horizontal="left" shrinkToFit="0" vertical="center" wrapText="0"/>
    </xf>
    <xf borderId="1" fillId="0" fontId="3" numFmtId="0" xfId="0" applyAlignment="1" applyBorder="1" applyFont="1">
      <alignment horizontal="left" shrinkToFit="0" vertical="bottom" wrapText="0"/>
    </xf>
    <xf borderId="1" fillId="0" fontId="3" numFmtId="164" xfId="0" applyAlignment="1" applyBorder="1" applyFont="1" applyNumberFormat="1">
      <alignment horizontal="right" shrinkToFit="0" vertical="bottom" wrapText="0"/>
    </xf>
    <xf borderId="1" fillId="0" fontId="3" numFmtId="165" xfId="0" applyAlignment="1" applyBorder="1" applyFont="1" applyNumberFormat="1">
      <alignment horizontal="left" shrinkToFit="0" vertical="bottom" wrapText="0"/>
    </xf>
    <xf borderId="1" fillId="4" fontId="7" numFmtId="0" xfId="0" applyAlignment="1" applyBorder="1" applyFill="1" applyFont="1">
      <alignment horizontal="left" shrinkToFit="0" vertical="bottom" wrapText="0"/>
    </xf>
    <xf borderId="1" fillId="4" fontId="7" numFmtId="164" xfId="0" applyAlignment="1" applyBorder="1" applyFont="1" applyNumberFormat="1">
      <alignment horizontal="right" shrinkToFit="0" vertical="bottom" wrapText="0"/>
    </xf>
    <xf borderId="1" fillId="4" fontId="7" numFmtId="165" xfId="0" applyAlignment="1" applyBorder="1" applyFont="1" applyNumberFormat="1">
      <alignment horizontal="left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readingOrder="0" shrinkToFit="0" vertical="center" wrapText="0"/>
    </xf>
    <xf borderId="0" fillId="0" fontId="5" numFmtId="0" xfId="0" applyAlignment="1" applyFont="1">
      <alignment horizontal="left" vertical="center"/>
    </xf>
    <xf borderId="1" fillId="0" fontId="3" numFmtId="0" xfId="0" applyAlignment="1" applyBorder="1" applyFont="1">
      <alignment horizontal="left" shrinkToFit="0" vertical="center" wrapText="0"/>
    </xf>
    <xf borderId="1" fillId="0" fontId="3" numFmtId="0" xfId="0" applyAlignment="1" applyBorder="1" applyFont="1">
      <alignment horizontal="right" shrinkToFit="0" vertical="center" wrapText="0"/>
    </xf>
    <xf borderId="1" fillId="0" fontId="3" numFmtId="9" xfId="0" applyAlignment="1" applyBorder="1" applyFont="1" applyNumberFormat="1">
      <alignment horizontal="right" shrinkToFit="0" vertical="center" wrapText="0"/>
    </xf>
    <xf borderId="1" fillId="0" fontId="3" numFmtId="164" xfId="0" applyAlignment="1" applyBorder="1" applyFont="1" applyNumberFormat="1">
      <alignment horizontal="right" shrinkToFit="0" vertical="center" wrapText="0"/>
    </xf>
    <xf borderId="2" fillId="2" fontId="6" numFmtId="0" xfId="0" applyAlignment="1" applyBorder="1" applyFont="1">
      <alignment horizontal="left" shrinkToFit="0" vertical="center" wrapText="0"/>
    </xf>
    <xf borderId="3" fillId="0" fontId="8" numFmtId="0" xfId="0" applyBorder="1" applyFont="1"/>
    <xf borderId="4" fillId="0" fontId="8" numFmtId="0" xfId="0" applyBorder="1" applyFont="1"/>
    <xf borderId="1" fillId="5" fontId="3" numFmtId="0" xfId="0" applyAlignment="1" applyBorder="1" applyFill="1" applyFont="1">
      <alignment horizontal="left" shrinkToFit="0" vertical="center" wrapText="0"/>
    </xf>
    <xf borderId="1" fillId="5" fontId="3" numFmtId="165" xfId="0" applyAlignment="1" applyBorder="1" applyFont="1" applyNumberFormat="1">
      <alignment horizontal="right" shrinkToFit="0" vertical="center" wrapText="0"/>
    </xf>
    <xf borderId="2" fillId="5" fontId="3" numFmtId="0" xfId="0" applyAlignment="1" applyBorder="1" applyFont="1">
      <alignment horizontal="left" shrinkToFit="0" vertical="center" wrapText="0"/>
    </xf>
    <xf borderId="1" fillId="6" fontId="3" numFmtId="0" xfId="0" applyAlignment="1" applyBorder="1" applyFill="1" applyFont="1">
      <alignment horizontal="left" shrinkToFit="0" vertical="center" wrapText="0"/>
    </xf>
    <xf borderId="1" fillId="6" fontId="3" numFmtId="165" xfId="0" applyAlignment="1" applyBorder="1" applyFont="1" applyNumberFormat="1">
      <alignment horizontal="right" shrinkToFit="0" vertical="center" wrapText="0"/>
    </xf>
    <xf borderId="2" fillId="6" fontId="3" numFmtId="0" xfId="0" applyAlignment="1" applyBorder="1" applyFont="1">
      <alignment horizontal="left" shrinkToFit="0" vertical="center" wrapText="0"/>
    </xf>
    <xf borderId="1" fillId="5" fontId="3" numFmtId="164" xfId="0" applyAlignment="1" applyBorder="1" applyFont="1" applyNumberFormat="1">
      <alignment horizontal="right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666666"/>
          <bgColor rgb="FF66666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</dxfs>
  <tableStyles count="3">
    <tableStyle count="3" pivot="0" name="日報入力-style">
      <tableStyleElement dxfId="1" type="headerRow"/>
      <tableStyleElement dxfId="2" type="firstRowStripe"/>
      <tableStyleElement dxfId="3" type="secondRowStripe"/>
    </tableStyle>
    <tableStyle count="4" pivot="0" name="週次集計-style">
      <tableStyleElement dxfId="1" type="headerRow"/>
      <tableStyleElement dxfId="2" type="firstRowStripe"/>
      <tableStyleElement dxfId="3" type="secondRowStripe"/>
      <tableStyleElement dxfId="4" type="totalRow"/>
    </tableStyle>
    <tableStyle count="3" pivot="0" name="月次集計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:M30" displayName="Table_1" name="Table_1" id="1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日報入力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totalsRowCount="1" ref="A2:L6" displayName="Table_2" name="Table_2" id="2">
  <tableColumns count="12">
    <tableColumn totalsRowLabel="合計" name="週" id="1"/>
    <tableColumn totalsRowFunction="custom" name="架電" id="2"/>
    <tableColumn totalsRowFunction="custom" name="メール" id="3"/>
    <tableColumn totalsRowFunction="custom" name="訪問" id="4"/>
    <tableColumn totalsRowFunction="custom" name="Web商談" id="5"/>
    <tableColumn totalsRowFunction="custom" name="アポ獲得" id="6"/>
    <tableColumn totalsRowFunction="custom" name="商談" id="7"/>
    <tableColumn totalsRowFunction="custom" name="見積提出" id="8"/>
    <tableColumn totalsRowFunction="custom" name="受注件数" id="9"/>
    <tableColumn totalsRowFunction="custom" name="受注金額" id="10"/>
    <tableColumn totalsRowFunction="custom" name="アポ率" id="11"/>
    <tableColumn totalsRowFunction="custom" name="受注率" id="12"/>
  </tableColumns>
  <tableStyleInfo name="週次集計-style" showColumnStripes="0" showFirstColumn="1" showLastColumn="1" showRowStripes="1"/>
</table>
</file>

<file path=xl/tables/table3.xml><?xml version="1.0" encoding="utf-8"?>
<table xmlns="http://schemas.openxmlformats.org/spreadsheetml/2006/main" ref="A4:F11" displayName="Table_3" name="Table_3" id="3">
  <tableColumns count="6">
    <tableColumn name="指標" id="1"/>
    <tableColumn name="目標" id="2"/>
    <tableColumn name="実績" id="3"/>
    <tableColumn name="達成率" id="4"/>
    <tableColumn name="残り" id="5"/>
    <tableColumn name="備考" id="6"/>
  </tableColumns>
  <tableStyleInfo name="月次集計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12.0"/>
    <col customWidth="1" min="6" max="6" width="14.0"/>
    <col customWidth="1" min="7" max="26" width="8.71"/>
  </cols>
  <sheetData>
    <row r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7">
        <f>SUM('日報入力'!C:C)</f>
        <v>333</v>
      </c>
      <c r="B5" s="7">
        <f>SUM('日報入力'!E:E)</f>
        <v>27</v>
      </c>
      <c r="C5" s="7">
        <f>SUM('日報入力'!G:G)</f>
        <v>24</v>
      </c>
      <c r="D5" s="7">
        <f>SUM('日報入力'!H:H)</f>
        <v>23</v>
      </c>
      <c r="E5" s="7">
        <f>SUM('日報入力'!J:J)</f>
        <v>3</v>
      </c>
      <c r="F5" s="8">
        <f>SUM('日報入力'!K:K)</f>
        <v>1650000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4" t="s">
        <v>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9" t="s">
        <v>9</v>
      </c>
      <c r="B8" s="10">
        <v>3000000.0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9" t="s">
        <v>10</v>
      </c>
      <c r="B9" s="10">
        <f>SUM('日報入力'!K:K)</f>
        <v>1650000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9" t="s">
        <v>11</v>
      </c>
      <c r="B10" s="11">
        <f>IF(B8=0,"-",B9/B8)</f>
        <v>0.55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4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2" t="s">
        <v>13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2" t="s">
        <v>14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2" t="s">
        <v>15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2" t="s">
        <v>16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5">
    <mergeCell ref="A1:H1"/>
    <mergeCell ref="A13:F13"/>
    <mergeCell ref="A14:F14"/>
    <mergeCell ref="A15:F15"/>
    <mergeCell ref="A16:F16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2.0"/>
    <col customWidth="1" min="2" max="2" width="6.0"/>
    <col customWidth="1" min="3" max="3" width="10.0"/>
    <col customWidth="1" min="4" max="4" width="12.0"/>
    <col customWidth="1" min="5" max="5" width="10.0"/>
    <col customWidth="1" min="6" max="6" width="12.0"/>
    <col customWidth="1" min="7" max="10" width="10.0"/>
    <col customWidth="1" min="11" max="11" width="14.0"/>
    <col customWidth="1" min="12" max="12" width="40.0"/>
    <col customWidth="1" min="13" max="13" width="8.71"/>
  </cols>
  <sheetData>
    <row r="1">
      <c r="A1" s="13" t="s">
        <v>17</v>
      </c>
      <c r="B1" s="13" t="s">
        <v>18</v>
      </c>
      <c r="C1" s="13" t="s">
        <v>19</v>
      </c>
      <c r="D1" s="13" t="s">
        <v>20</v>
      </c>
      <c r="E1" s="13" t="s">
        <v>21</v>
      </c>
      <c r="F1" s="13" t="s">
        <v>22</v>
      </c>
      <c r="G1" s="13" t="s">
        <v>23</v>
      </c>
      <c r="H1" s="13" t="s">
        <v>24</v>
      </c>
      <c r="I1" s="13" t="s">
        <v>25</v>
      </c>
      <c r="J1" s="13" t="s">
        <v>26</v>
      </c>
      <c r="K1" s="13" t="s">
        <v>7</v>
      </c>
      <c r="L1" s="13" t="s">
        <v>27</v>
      </c>
      <c r="M1" s="14"/>
    </row>
    <row r="2">
      <c r="A2" s="14" t="s">
        <v>28</v>
      </c>
      <c r="B2" s="15" t="s">
        <v>29</v>
      </c>
      <c r="C2" s="14">
        <v>25.0</v>
      </c>
      <c r="D2" s="14">
        <v>10.0</v>
      </c>
      <c r="E2" s="14">
        <v>2.0</v>
      </c>
      <c r="F2" s="14">
        <v>1.0</v>
      </c>
      <c r="G2" s="14">
        <v>2.0</v>
      </c>
      <c r="H2" s="14">
        <v>1.0</v>
      </c>
      <c r="I2" s="14">
        <v>0.0</v>
      </c>
      <c r="J2" s="14">
        <v>0.0</v>
      </c>
      <c r="K2" s="16">
        <v>0.0</v>
      </c>
      <c r="L2" s="15" t="s">
        <v>30</v>
      </c>
      <c r="M2" s="14"/>
    </row>
    <row r="3">
      <c r="A3" s="14" t="s">
        <v>31</v>
      </c>
      <c r="B3" s="15" t="s">
        <v>32</v>
      </c>
      <c r="C3" s="14">
        <v>30.0</v>
      </c>
      <c r="D3" s="14">
        <v>8.0</v>
      </c>
      <c r="E3" s="14">
        <v>3.0</v>
      </c>
      <c r="F3" s="14">
        <v>0.0</v>
      </c>
      <c r="G3" s="14">
        <v>1.0</v>
      </c>
      <c r="H3" s="14">
        <v>2.0</v>
      </c>
      <c r="I3" s="14">
        <v>1.0</v>
      </c>
      <c r="J3" s="14">
        <v>0.0</v>
      </c>
      <c r="K3" s="16">
        <v>0.0</v>
      </c>
      <c r="L3" s="15" t="s">
        <v>33</v>
      </c>
      <c r="M3" s="14"/>
    </row>
    <row r="4">
      <c r="A4" s="14" t="s">
        <v>34</v>
      </c>
      <c r="B4" s="15" t="s">
        <v>35</v>
      </c>
      <c r="C4" s="14">
        <v>20.0</v>
      </c>
      <c r="D4" s="14">
        <v>15.0</v>
      </c>
      <c r="E4" s="14">
        <v>1.0</v>
      </c>
      <c r="F4" s="14">
        <v>2.0</v>
      </c>
      <c r="G4" s="14">
        <v>3.0</v>
      </c>
      <c r="H4" s="14">
        <v>1.0</v>
      </c>
      <c r="I4" s="14">
        <v>0.0</v>
      </c>
      <c r="J4" s="14">
        <v>1.0</v>
      </c>
      <c r="K4" s="16">
        <v>500000.0</v>
      </c>
      <c r="L4" s="15" t="s">
        <v>36</v>
      </c>
      <c r="M4" s="14"/>
    </row>
    <row r="5">
      <c r="A5" s="14" t="s">
        <v>37</v>
      </c>
      <c r="B5" s="15" t="s">
        <v>38</v>
      </c>
      <c r="C5" s="14">
        <v>28.0</v>
      </c>
      <c r="D5" s="14">
        <v>12.0</v>
      </c>
      <c r="E5" s="14">
        <v>2.0</v>
      </c>
      <c r="F5" s="14">
        <v>1.0</v>
      </c>
      <c r="G5" s="14">
        <v>1.0</v>
      </c>
      <c r="H5" s="14">
        <v>2.0</v>
      </c>
      <c r="I5" s="14">
        <v>2.0</v>
      </c>
      <c r="J5" s="14">
        <v>0.0</v>
      </c>
      <c r="K5" s="16">
        <v>0.0</v>
      </c>
      <c r="L5" s="15" t="s">
        <v>39</v>
      </c>
      <c r="M5" s="14"/>
    </row>
    <row r="6">
      <c r="A6" s="14" t="s">
        <v>40</v>
      </c>
      <c r="B6" s="15" t="s">
        <v>41</v>
      </c>
      <c r="C6" s="14">
        <v>35.0</v>
      </c>
      <c r="D6" s="14">
        <v>5.0</v>
      </c>
      <c r="E6" s="14">
        <v>4.0</v>
      </c>
      <c r="F6" s="14">
        <v>0.0</v>
      </c>
      <c r="G6" s="14">
        <v>2.0</v>
      </c>
      <c r="H6" s="14">
        <v>3.0</v>
      </c>
      <c r="I6" s="14">
        <v>1.0</v>
      </c>
      <c r="J6" s="14">
        <v>0.0</v>
      </c>
      <c r="K6" s="16">
        <v>0.0</v>
      </c>
      <c r="L6" s="15" t="s">
        <v>42</v>
      </c>
      <c r="M6" s="14"/>
    </row>
    <row r="7">
      <c r="A7" s="14" t="s">
        <v>43</v>
      </c>
      <c r="B7" s="15" t="s">
        <v>32</v>
      </c>
      <c r="C7" s="14">
        <v>22.0</v>
      </c>
      <c r="D7" s="14">
        <v>18.0</v>
      </c>
      <c r="E7" s="14">
        <v>1.0</v>
      </c>
      <c r="F7" s="14">
        <v>2.0</v>
      </c>
      <c r="G7" s="14">
        <v>1.0</v>
      </c>
      <c r="H7" s="14">
        <v>1.0</v>
      </c>
      <c r="I7" s="14">
        <v>0.0</v>
      </c>
      <c r="J7" s="14">
        <v>0.0</v>
      </c>
      <c r="K7" s="16">
        <v>0.0</v>
      </c>
      <c r="L7" s="15" t="s">
        <v>44</v>
      </c>
      <c r="M7" s="14"/>
    </row>
    <row r="8">
      <c r="A8" s="14" t="s">
        <v>45</v>
      </c>
      <c r="B8" s="15" t="s">
        <v>35</v>
      </c>
      <c r="C8" s="14">
        <v>40.0</v>
      </c>
      <c r="D8" s="14">
        <v>10.0</v>
      </c>
      <c r="E8" s="14">
        <v>2.0</v>
      </c>
      <c r="F8" s="14">
        <v>1.0</v>
      </c>
      <c r="G8" s="14">
        <v>4.0</v>
      </c>
      <c r="H8" s="14">
        <v>2.0</v>
      </c>
      <c r="I8" s="14">
        <v>1.0</v>
      </c>
      <c r="J8" s="14">
        <v>0.0</v>
      </c>
      <c r="K8" s="16">
        <v>0.0</v>
      </c>
      <c r="L8" s="15" t="s">
        <v>46</v>
      </c>
      <c r="M8" s="14"/>
    </row>
    <row r="9">
      <c r="A9" s="14" t="s">
        <v>47</v>
      </c>
      <c r="B9" s="15" t="s">
        <v>38</v>
      </c>
      <c r="C9" s="14">
        <v>18.0</v>
      </c>
      <c r="D9" s="14">
        <v>8.0</v>
      </c>
      <c r="E9" s="14">
        <v>3.0</v>
      </c>
      <c r="F9" s="14">
        <v>2.0</v>
      </c>
      <c r="G9" s="14">
        <v>1.0</v>
      </c>
      <c r="H9" s="14">
        <v>3.0</v>
      </c>
      <c r="I9" s="14">
        <v>2.0</v>
      </c>
      <c r="J9" s="14">
        <v>1.0</v>
      </c>
      <c r="K9" s="16">
        <v>800000.0</v>
      </c>
      <c r="L9" s="15" t="s">
        <v>48</v>
      </c>
      <c r="M9" s="14"/>
    </row>
    <row r="10">
      <c r="A10" s="14" t="s">
        <v>49</v>
      </c>
      <c r="B10" s="15" t="s">
        <v>41</v>
      </c>
      <c r="C10" s="14">
        <v>25.0</v>
      </c>
      <c r="D10" s="14">
        <v>12.0</v>
      </c>
      <c r="E10" s="14">
        <v>2.0</v>
      </c>
      <c r="F10" s="14">
        <v>0.0</v>
      </c>
      <c r="G10" s="14">
        <v>2.0</v>
      </c>
      <c r="H10" s="14">
        <v>1.0</v>
      </c>
      <c r="I10" s="14">
        <v>0.0</v>
      </c>
      <c r="J10" s="14">
        <v>0.0</v>
      </c>
      <c r="K10" s="16">
        <v>0.0</v>
      </c>
      <c r="L10" s="15" t="s">
        <v>50</v>
      </c>
      <c r="M10" s="14"/>
    </row>
    <row r="11">
      <c r="A11" s="14" t="s">
        <v>51</v>
      </c>
      <c r="B11" s="15" t="s">
        <v>29</v>
      </c>
      <c r="C11" s="14">
        <v>30.0</v>
      </c>
      <c r="D11" s="14">
        <v>15.0</v>
      </c>
      <c r="E11" s="14">
        <v>1.0</v>
      </c>
      <c r="F11" s="14">
        <v>3.0</v>
      </c>
      <c r="G11" s="14">
        <v>2.0</v>
      </c>
      <c r="H11" s="14">
        <v>2.0</v>
      </c>
      <c r="I11" s="14">
        <v>1.0</v>
      </c>
      <c r="J11" s="14">
        <v>0.0</v>
      </c>
      <c r="K11" s="16">
        <v>0.0</v>
      </c>
      <c r="L11" s="15" t="s">
        <v>52</v>
      </c>
      <c r="M11" s="14"/>
    </row>
    <row r="12">
      <c r="A12" s="14" t="s">
        <v>53</v>
      </c>
      <c r="B12" s="15" t="s">
        <v>32</v>
      </c>
      <c r="C12" s="14">
        <v>28.0</v>
      </c>
      <c r="D12" s="14">
        <v>10.0</v>
      </c>
      <c r="E12" s="14">
        <v>4.0</v>
      </c>
      <c r="F12" s="14">
        <v>1.0</v>
      </c>
      <c r="G12" s="14">
        <v>3.0</v>
      </c>
      <c r="H12" s="14">
        <v>2.0</v>
      </c>
      <c r="I12" s="14">
        <v>2.0</v>
      </c>
      <c r="J12" s="14">
        <v>0.0</v>
      </c>
      <c r="K12" s="16">
        <v>0.0</v>
      </c>
      <c r="L12" s="15" t="s">
        <v>54</v>
      </c>
      <c r="M12" s="14"/>
    </row>
    <row r="13">
      <c r="A13" s="14" t="s">
        <v>55</v>
      </c>
      <c r="B13" s="15" t="s">
        <v>35</v>
      </c>
      <c r="C13" s="14">
        <v>32.0</v>
      </c>
      <c r="D13" s="14">
        <v>8.0</v>
      </c>
      <c r="E13" s="14">
        <v>2.0</v>
      </c>
      <c r="F13" s="14">
        <v>2.0</v>
      </c>
      <c r="G13" s="14">
        <v>2.0</v>
      </c>
      <c r="H13" s="14">
        <v>3.0</v>
      </c>
      <c r="I13" s="14">
        <v>1.0</v>
      </c>
      <c r="J13" s="14">
        <v>1.0</v>
      </c>
      <c r="K13" s="16">
        <v>350000.0</v>
      </c>
      <c r="L13" s="15" t="s">
        <v>56</v>
      </c>
      <c r="M13" s="14"/>
    </row>
    <row r="1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6"/>
      <c r="L14" s="14"/>
      <c r="M14" s="14"/>
    </row>
    <row r="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6"/>
      <c r="L15" s="14"/>
      <c r="M15" s="14"/>
    </row>
    <row r="1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6"/>
      <c r="L16" s="14"/>
      <c r="M16" s="14"/>
    </row>
    <row r="17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6"/>
      <c r="L17" s="14"/>
      <c r="M17" s="14"/>
    </row>
    <row r="18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6"/>
      <c r="L18" s="14"/>
      <c r="M18" s="14"/>
    </row>
    <row r="19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6"/>
      <c r="L19" s="14"/>
      <c r="M19" s="14"/>
    </row>
    <row r="20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6"/>
      <c r="L20" s="14"/>
      <c r="M20" s="14"/>
    </row>
    <row r="21" ht="15.7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6"/>
      <c r="L21" s="14"/>
      <c r="M21" s="14"/>
    </row>
    <row r="22" ht="15.7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6"/>
      <c r="L22" s="14"/>
      <c r="M22" s="14"/>
    </row>
    <row r="23" ht="15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6"/>
      <c r="L23" s="14"/>
      <c r="M23" s="14"/>
    </row>
    <row r="24" ht="15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6"/>
      <c r="L24" s="14"/>
      <c r="M24" s="14"/>
    </row>
    <row r="25" ht="15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6"/>
      <c r="L25" s="14"/>
      <c r="M25" s="14"/>
    </row>
    <row r="26" ht="15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6"/>
      <c r="L26" s="14"/>
      <c r="M26" s="14"/>
    </row>
    <row r="27" ht="15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6"/>
      <c r="L27" s="14"/>
      <c r="M27" s="14"/>
    </row>
    <row r="28" ht="15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6"/>
      <c r="L28" s="14"/>
      <c r="M28" s="14"/>
    </row>
    <row r="29" ht="15.7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6"/>
      <c r="L29" s="14"/>
      <c r="M29" s="14"/>
    </row>
    <row r="30" ht="15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6"/>
      <c r="L30" s="14"/>
      <c r="M30" s="14"/>
    </row>
  </sheetData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9" width="10.0"/>
    <col customWidth="1" min="10" max="10" width="14.0"/>
    <col customWidth="1" min="11" max="12" width="10.0"/>
  </cols>
  <sheetData>
    <row r="1">
      <c r="A1" s="17" t="s">
        <v>57</v>
      </c>
    </row>
    <row r="2">
      <c r="A2" s="18" t="s">
        <v>58</v>
      </c>
      <c r="B2" s="18" t="s">
        <v>2</v>
      </c>
      <c r="C2" s="18" t="s">
        <v>59</v>
      </c>
      <c r="D2" s="18" t="s">
        <v>3</v>
      </c>
      <c r="E2" s="18" t="s">
        <v>60</v>
      </c>
      <c r="F2" s="18" t="s">
        <v>4</v>
      </c>
      <c r="G2" s="18" t="s">
        <v>5</v>
      </c>
      <c r="H2" s="18" t="s">
        <v>61</v>
      </c>
      <c r="I2" s="18" t="s">
        <v>26</v>
      </c>
      <c r="J2" s="18" t="s">
        <v>7</v>
      </c>
      <c r="K2" s="18" t="s">
        <v>62</v>
      </c>
      <c r="L2" s="18" t="s">
        <v>63</v>
      </c>
    </row>
    <row r="3">
      <c r="A3" s="19" t="s">
        <v>64</v>
      </c>
      <c r="B3" s="19">
        <f>SUM('日報入力'!C3:C7)</f>
        <v>135</v>
      </c>
      <c r="C3" s="19">
        <f>SUM('日報入力'!D3:D7)</f>
        <v>58</v>
      </c>
      <c r="D3" s="19">
        <f>SUM('日報入力'!E3:E7)</f>
        <v>11</v>
      </c>
      <c r="E3" s="19">
        <f>SUM('日報入力'!F3:F7)</f>
        <v>5</v>
      </c>
      <c r="F3" s="19">
        <f>SUM('日報入力'!G3:G7)</f>
        <v>8</v>
      </c>
      <c r="G3" s="19">
        <f>SUM('日報入力'!H3:H7)</f>
        <v>9</v>
      </c>
      <c r="H3" s="19">
        <f>SUM('日報入力'!I3:I7)</f>
        <v>4</v>
      </c>
      <c r="I3" s="19">
        <f>SUM('日報入力'!J3:J7)</f>
        <v>1</v>
      </c>
      <c r="J3" s="20">
        <f>SUM('日報入力'!K3:K7)</f>
        <v>500000</v>
      </c>
      <c r="K3" s="21">
        <f t="shared" ref="K3:K6" si="1">IF(B3=0,"-",F3/B3)</f>
        <v>0.05925925926</v>
      </c>
      <c r="L3" s="21">
        <f t="shared" ref="L3:L6" si="2">IF(G3=0,"-",I3/G3)</f>
        <v>0.1111111111</v>
      </c>
    </row>
    <row r="4">
      <c r="A4" s="19" t="s">
        <v>65</v>
      </c>
      <c r="B4" s="19">
        <f>SUM('日報入力'!C8:C11)</f>
        <v>113</v>
      </c>
      <c r="C4" s="19">
        <f>SUM('日報入力'!D8:D11)</f>
        <v>45</v>
      </c>
      <c r="D4" s="19">
        <f>SUM('日報入力'!E8:E11)</f>
        <v>8</v>
      </c>
      <c r="E4" s="19">
        <f>SUM('日報入力'!F8:F11)</f>
        <v>6</v>
      </c>
      <c r="F4" s="19">
        <f>SUM('日報入力'!G8:G11)</f>
        <v>9</v>
      </c>
      <c r="G4" s="19">
        <f>SUM('日報入力'!H8:H11)</f>
        <v>8</v>
      </c>
      <c r="H4" s="19">
        <f>SUM('日報入力'!I8:I11)</f>
        <v>4</v>
      </c>
      <c r="I4" s="19">
        <f>SUM('日報入力'!J8:J11)</f>
        <v>1</v>
      </c>
      <c r="J4" s="20">
        <f>SUM('日報入力'!K8:K11)</f>
        <v>800000</v>
      </c>
      <c r="K4" s="21">
        <f t="shared" si="1"/>
        <v>0.0796460177</v>
      </c>
      <c r="L4" s="21">
        <f t="shared" si="2"/>
        <v>0.125</v>
      </c>
    </row>
    <row r="5">
      <c r="A5" s="19" t="s">
        <v>66</v>
      </c>
      <c r="B5" s="19">
        <f>SUM('日報入力'!C12:C14)</f>
        <v>60</v>
      </c>
      <c r="C5" s="19">
        <f>SUM('日報入力'!D12:D14)</f>
        <v>18</v>
      </c>
      <c r="D5" s="19">
        <f>SUM('日報入力'!E12:E14)</f>
        <v>6</v>
      </c>
      <c r="E5" s="19">
        <f>SUM('日報入力'!F12:F14)</f>
        <v>3</v>
      </c>
      <c r="F5" s="19">
        <f>SUM('日報入力'!G12:G14)</f>
        <v>5</v>
      </c>
      <c r="G5" s="19">
        <f>SUM('日報入力'!H12:H14)</f>
        <v>5</v>
      </c>
      <c r="H5" s="19">
        <f>SUM('日報入力'!I12:I14)</f>
        <v>3</v>
      </c>
      <c r="I5" s="19">
        <f>SUM('日報入力'!J12:J14)</f>
        <v>1</v>
      </c>
      <c r="J5" s="20">
        <f>SUM('日報入力'!K12:K14)</f>
        <v>350000</v>
      </c>
      <c r="K5" s="21">
        <f t="shared" si="1"/>
        <v>0.08333333333</v>
      </c>
      <c r="L5" s="21">
        <f t="shared" si="2"/>
        <v>0.2</v>
      </c>
    </row>
    <row r="6">
      <c r="A6" s="22" t="s">
        <v>67</v>
      </c>
      <c r="B6" s="22">
        <f t="shared" ref="B6:J6" si="3">SUM(B3:B5)</f>
        <v>308</v>
      </c>
      <c r="C6" s="22">
        <f t="shared" si="3"/>
        <v>121</v>
      </c>
      <c r="D6" s="22">
        <f t="shared" si="3"/>
        <v>25</v>
      </c>
      <c r="E6" s="22">
        <f t="shared" si="3"/>
        <v>14</v>
      </c>
      <c r="F6" s="22">
        <f t="shared" si="3"/>
        <v>22</v>
      </c>
      <c r="G6" s="22">
        <f t="shared" si="3"/>
        <v>22</v>
      </c>
      <c r="H6" s="22">
        <f t="shared" si="3"/>
        <v>11</v>
      </c>
      <c r="I6" s="22">
        <f t="shared" si="3"/>
        <v>3</v>
      </c>
      <c r="J6" s="23">
        <f t="shared" si="3"/>
        <v>1650000</v>
      </c>
      <c r="K6" s="24">
        <f t="shared" si="1"/>
        <v>0.07142857143</v>
      </c>
      <c r="L6" s="24">
        <f t="shared" si="2"/>
        <v>0.1363636364</v>
      </c>
    </row>
  </sheetData>
  <mergeCells count="1">
    <mergeCell ref="A1:L1"/>
  </mergeCell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3" width="12.0"/>
    <col customWidth="1" min="4" max="4" width="10.0"/>
    <col customWidth="1" min="5" max="5" width="12.0"/>
    <col customWidth="1" min="6" max="6" width="25.0"/>
  </cols>
  <sheetData>
    <row r="1">
      <c r="A1" s="25" t="s">
        <v>68</v>
      </c>
    </row>
    <row r="2">
      <c r="A2" s="26"/>
      <c r="B2" s="26"/>
      <c r="C2" s="26"/>
      <c r="D2" s="26"/>
      <c r="E2" s="26"/>
      <c r="F2" s="26"/>
    </row>
    <row r="3">
      <c r="A3" s="27" t="s">
        <v>69</v>
      </c>
      <c r="B3" s="28"/>
      <c r="C3" s="28"/>
      <c r="D3" s="28"/>
      <c r="E3" s="28"/>
      <c r="F3" s="28"/>
    </row>
    <row r="4">
      <c r="A4" s="18" t="s">
        <v>70</v>
      </c>
      <c r="B4" s="18" t="s">
        <v>71</v>
      </c>
      <c r="C4" s="18" t="s">
        <v>72</v>
      </c>
      <c r="D4" s="18" t="s">
        <v>11</v>
      </c>
      <c r="E4" s="18" t="s">
        <v>73</v>
      </c>
      <c r="F4" s="18" t="s">
        <v>74</v>
      </c>
    </row>
    <row r="5">
      <c r="A5" s="29" t="s">
        <v>19</v>
      </c>
      <c r="B5" s="30">
        <v>500.0</v>
      </c>
      <c r="C5" s="30">
        <f>SUM('日報入力'!C:C)</f>
        <v>333</v>
      </c>
      <c r="D5" s="31">
        <f t="shared" ref="D5:D11" si="1">IF(B5=0,"-",C5/B5)</f>
        <v>0.666</v>
      </c>
      <c r="E5" s="30">
        <f t="shared" ref="E5:E11" si="2">B5-C5</f>
        <v>167</v>
      </c>
      <c r="F5" s="29"/>
    </row>
    <row r="6">
      <c r="A6" s="29" t="s">
        <v>21</v>
      </c>
      <c r="B6" s="30">
        <v>40.0</v>
      </c>
      <c r="C6" s="30">
        <f>SUM('日報入力'!E:E)</f>
        <v>27</v>
      </c>
      <c r="D6" s="31">
        <f t="shared" si="1"/>
        <v>0.675</v>
      </c>
      <c r="E6" s="30">
        <f t="shared" si="2"/>
        <v>13</v>
      </c>
      <c r="F6" s="29"/>
    </row>
    <row r="7">
      <c r="A7" s="29" t="s">
        <v>23</v>
      </c>
      <c r="B7" s="30">
        <v>30.0</v>
      </c>
      <c r="C7" s="30">
        <f>SUM('日報入力'!G:G)</f>
        <v>24</v>
      </c>
      <c r="D7" s="31">
        <f t="shared" si="1"/>
        <v>0.8</v>
      </c>
      <c r="E7" s="30">
        <f t="shared" si="2"/>
        <v>6</v>
      </c>
      <c r="F7" s="29"/>
    </row>
    <row r="8">
      <c r="A8" s="29" t="s">
        <v>24</v>
      </c>
      <c r="B8" s="30">
        <v>25.0</v>
      </c>
      <c r="C8" s="30">
        <f>SUM('日報入力'!H:H)</f>
        <v>23</v>
      </c>
      <c r="D8" s="31">
        <f t="shared" si="1"/>
        <v>0.92</v>
      </c>
      <c r="E8" s="30">
        <f t="shared" si="2"/>
        <v>2</v>
      </c>
      <c r="F8" s="29"/>
    </row>
    <row r="9">
      <c r="A9" s="29" t="s">
        <v>25</v>
      </c>
      <c r="B9" s="30">
        <v>15.0</v>
      </c>
      <c r="C9" s="30">
        <f>SUM('日報入力'!I:I)</f>
        <v>11</v>
      </c>
      <c r="D9" s="31">
        <f t="shared" si="1"/>
        <v>0.7333333333</v>
      </c>
      <c r="E9" s="30">
        <f t="shared" si="2"/>
        <v>4</v>
      </c>
      <c r="F9" s="29"/>
    </row>
    <row r="10">
      <c r="A10" s="29" t="s">
        <v>26</v>
      </c>
      <c r="B10" s="30">
        <v>5.0</v>
      </c>
      <c r="C10" s="30">
        <f>SUM('日報入力'!J:J)</f>
        <v>3</v>
      </c>
      <c r="D10" s="31">
        <f t="shared" si="1"/>
        <v>0.6</v>
      </c>
      <c r="E10" s="30">
        <f t="shared" si="2"/>
        <v>2</v>
      </c>
      <c r="F10" s="29"/>
    </row>
    <row r="11">
      <c r="A11" s="29" t="s">
        <v>7</v>
      </c>
      <c r="B11" s="32">
        <v>3000000.0</v>
      </c>
      <c r="C11" s="32">
        <f>SUM('日報入力'!K:K)</f>
        <v>1650000</v>
      </c>
      <c r="D11" s="31">
        <f t="shared" si="1"/>
        <v>0.55</v>
      </c>
      <c r="E11" s="32">
        <f t="shared" si="2"/>
        <v>1350000</v>
      </c>
      <c r="F11" s="29"/>
    </row>
    <row r="12">
      <c r="A12" s="26"/>
      <c r="B12" s="26"/>
      <c r="C12" s="26"/>
      <c r="D12" s="26"/>
      <c r="E12" s="26"/>
      <c r="F12" s="26"/>
    </row>
    <row r="13">
      <c r="A13" s="27" t="s">
        <v>75</v>
      </c>
      <c r="B13" s="26"/>
      <c r="C13" s="26"/>
      <c r="D13" s="26"/>
      <c r="E13" s="26"/>
      <c r="F13" s="26"/>
    </row>
    <row r="14">
      <c r="A14" s="6" t="s">
        <v>70</v>
      </c>
      <c r="B14" s="6" t="s">
        <v>76</v>
      </c>
      <c r="C14" s="33" t="s">
        <v>77</v>
      </c>
      <c r="D14" s="34"/>
      <c r="E14" s="35"/>
      <c r="F14" s="26"/>
    </row>
    <row r="15">
      <c r="A15" s="36" t="s">
        <v>78</v>
      </c>
      <c r="B15" s="37">
        <f>IF(C5=0,"-",C7/C5)</f>
        <v>0.07207207207</v>
      </c>
      <c r="C15" s="38" t="s">
        <v>79</v>
      </c>
      <c r="D15" s="34"/>
      <c r="E15" s="35"/>
      <c r="F15" s="26"/>
    </row>
    <row r="16">
      <c r="A16" s="39" t="s">
        <v>80</v>
      </c>
      <c r="B16" s="40">
        <f t="shared" ref="B16:B19" si="3">IF(C7=0,"-",C8/C7)</f>
        <v>0.9583333333</v>
      </c>
      <c r="C16" s="41" t="s">
        <v>81</v>
      </c>
      <c r="D16" s="34"/>
      <c r="E16" s="35"/>
      <c r="F16" s="26"/>
    </row>
    <row r="17">
      <c r="A17" s="36" t="s">
        <v>82</v>
      </c>
      <c r="B17" s="37">
        <f t="shared" si="3"/>
        <v>0.4782608696</v>
      </c>
      <c r="C17" s="38" t="s">
        <v>83</v>
      </c>
      <c r="D17" s="34"/>
      <c r="E17" s="35"/>
      <c r="F17" s="26"/>
    </row>
    <row r="18">
      <c r="A18" s="39" t="s">
        <v>84</v>
      </c>
      <c r="B18" s="40">
        <f t="shared" si="3"/>
        <v>0.2727272727</v>
      </c>
      <c r="C18" s="41" t="s">
        <v>85</v>
      </c>
      <c r="D18" s="34"/>
      <c r="E18" s="35"/>
      <c r="F18" s="26"/>
    </row>
    <row r="19" ht="15.75" customHeight="1">
      <c r="A19" s="36" t="s">
        <v>86</v>
      </c>
      <c r="B19" s="42">
        <f t="shared" si="3"/>
        <v>550000</v>
      </c>
      <c r="C19" s="38" t="s">
        <v>87</v>
      </c>
      <c r="D19" s="34"/>
      <c r="E19" s="35"/>
      <c r="F19" s="26"/>
    </row>
  </sheetData>
  <mergeCells count="7">
    <mergeCell ref="A1:F1"/>
    <mergeCell ref="C14:E14"/>
    <mergeCell ref="C15:E15"/>
    <mergeCell ref="C16:E16"/>
    <mergeCell ref="C17:E17"/>
    <mergeCell ref="C18:E18"/>
    <mergeCell ref="C19:E19"/>
  </mergeCell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2026-01-23T07:18:46Z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