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ダッシュボード" sheetId="1" r:id="rId4"/>
    <sheet state="visible" name="既存顧客管理" sheetId="2" r:id="rId5"/>
    <sheet state="visible" name="訪問履歴" sheetId="3" r:id="rId6"/>
  </sheets>
  <definedNames/>
  <calcPr/>
  <extLst>
    <ext uri="GoogleSheetsCustomDataVersion2">
      <go:sheetsCustomData xmlns:go="http://customooxmlschemas.google.com/" r:id="rId7" roundtripDataChecksum="lKDQtqExKG1oT/+6rqWzaEmIJc7yR/+HKgSCXWdTDW0="/>
    </ext>
  </extLst>
</workbook>
</file>

<file path=xl/sharedStrings.xml><?xml version="1.0" encoding="utf-8"?>
<sst xmlns="http://schemas.openxmlformats.org/spreadsheetml/2006/main" count="140" uniqueCount="105">
  <si>
    <t>ルート営業管理ダッシュボード</t>
  </si>
  <si>
    <t>顧客サマリー</t>
  </si>
  <si>
    <t>指標</t>
  </si>
  <si>
    <t>件数・金額</t>
  </si>
  <si>
    <t>総顧客数</t>
  </si>
  <si>
    <t>月額合計</t>
  </si>
  <si>
    <t>要訪問顧客数</t>
  </si>
  <si>
    <t>解約リスク高</t>
  </si>
  <si>
    <r>
      <rPr>
        <rFont val="Arial"/>
        <color theme="1"/>
        <sz val="10.0"/>
      </rPr>
      <t>30</t>
    </r>
    <r>
      <rPr>
        <rFont val="Arial"/>
        <color theme="1"/>
        <sz val="10.0"/>
      </rPr>
      <t>日以内更新</t>
    </r>
  </si>
  <si>
    <t>担当者別顧客数</t>
  </si>
  <si>
    <t>担当者</t>
  </si>
  <si>
    <t>顧客数</t>
  </si>
  <si>
    <t>要訪問</t>
  </si>
  <si>
    <t>佐藤</t>
  </si>
  <si>
    <t>田中</t>
  </si>
  <si>
    <t>要アクション顧客リスト</t>
  </si>
  <si>
    <t>アラート種別</t>
  </si>
  <si>
    <t>条件</t>
  </si>
  <si>
    <t>確認方法</t>
  </si>
  <si>
    <t>訪問アラート</t>
  </si>
  <si>
    <r>
      <rPr>
        <rFont val="Arial"/>
        <color theme="1"/>
        <sz val="10.0"/>
      </rPr>
      <t>前回訪問から</t>
    </r>
    <r>
      <rPr>
        <rFont val="Arial"/>
        <color theme="1"/>
        <sz val="10.0"/>
      </rPr>
      <t>30</t>
    </r>
    <r>
      <rPr>
        <rFont val="Arial"/>
        <color theme="1"/>
        <sz val="10.0"/>
      </rPr>
      <t>日以上経過</t>
    </r>
  </si>
  <si>
    <t>「訪問アラート」列で「要訪問」をフィルター</t>
  </si>
  <si>
    <t>更新アラート</t>
  </si>
  <si>
    <r>
      <rPr>
        <rFont val="Arial"/>
        <color theme="1"/>
        <sz val="10.0"/>
      </rPr>
      <t>契約更新まで</t>
    </r>
    <r>
      <rPr>
        <rFont val="Arial"/>
        <color theme="1"/>
        <sz val="10.0"/>
      </rPr>
      <t>30</t>
    </r>
    <r>
      <rPr>
        <rFont val="Arial"/>
        <color theme="1"/>
        <sz val="10.0"/>
      </rPr>
      <t>日以内</t>
    </r>
  </si>
  <si>
    <r>
      <rPr>
        <rFont val="Arial"/>
        <color theme="1"/>
        <sz val="10.0"/>
      </rPr>
      <t>「更新まで日数」列で</t>
    </r>
    <r>
      <rPr>
        <rFont val="Arial"/>
        <color theme="1"/>
        <sz val="10.0"/>
      </rPr>
      <t>30</t>
    </r>
    <r>
      <rPr>
        <rFont val="Arial"/>
        <color theme="1"/>
        <sz val="10.0"/>
      </rPr>
      <t>未満をフィルター</t>
    </r>
  </si>
  <si>
    <t>解約リスク</t>
  </si>
  <si>
    <t>解約リスクが「高」</t>
  </si>
  <si>
    <t>「解約リスク」列で「高」をフィルター</t>
  </si>
  <si>
    <t>顧客満足度分布</t>
  </si>
  <si>
    <t>満足度</t>
  </si>
  <si>
    <t>件数</t>
  </si>
  <si>
    <t>高</t>
  </si>
  <si>
    <t>中</t>
  </si>
  <si>
    <t>低</t>
  </si>
  <si>
    <r>
      <rPr>
        <rFont val="Arial"/>
        <b/>
        <color rgb="FFFFFFFF"/>
        <sz val="10.0"/>
      </rPr>
      <t>顧客</t>
    </r>
    <r>
      <rPr>
        <rFont val="Arial"/>
        <b/>
        <color rgb="FFFFFFFF"/>
        <sz val="10.0"/>
      </rPr>
      <t>No.</t>
    </r>
  </si>
  <si>
    <t>会社名</t>
  </si>
  <si>
    <t>担当者名</t>
  </si>
  <si>
    <t>電話番号</t>
  </si>
  <si>
    <t>契約開始日</t>
  </si>
  <si>
    <t>契約更新日</t>
  </si>
  <si>
    <t>更新まで日数</t>
  </si>
  <si>
    <t>月額・年額</t>
  </si>
  <si>
    <t>契約ステータス</t>
  </si>
  <si>
    <t>前回訪問日</t>
  </si>
  <si>
    <t>訪問間隔（日数）</t>
  </si>
  <si>
    <t>顧客満足度</t>
  </si>
  <si>
    <t>担当営業</t>
  </si>
  <si>
    <t>クロスセル機会</t>
  </si>
  <si>
    <t>競合情報</t>
  </si>
  <si>
    <t>備考</t>
  </si>
  <si>
    <t>C-001</t>
  </si>
  <si>
    <r>
      <rPr>
        <rFont val="Arial"/>
        <color theme="1"/>
        <sz val="10.0"/>
      </rPr>
      <t>株式会社</t>
    </r>
    <r>
      <rPr>
        <rFont val="Arial"/>
        <color theme="1"/>
        <sz val="10.0"/>
      </rPr>
      <t>ABC</t>
    </r>
  </si>
  <si>
    <t>山田太郎</t>
  </si>
  <si>
    <t>03-1234-5678</t>
  </si>
  <si>
    <t>継続中</t>
  </si>
  <si>
    <t>オプション追加の可能性あり</t>
  </si>
  <si>
    <t>なし</t>
  </si>
  <si>
    <t>優良顧客</t>
  </si>
  <si>
    <t>C-002</t>
  </si>
  <si>
    <t>〇〇商事</t>
  </si>
  <si>
    <t>鈴木花子</t>
  </si>
  <si>
    <t>06-9876-5432</t>
  </si>
  <si>
    <t>新サービス提案</t>
  </si>
  <si>
    <r>
      <rPr>
        <rFont val="Arial"/>
        <color theme="1"/>
        <sz val="10.0"/>
      </rPr>
      <t>競合</t>
    </r>
    <r>
      <rPr>
        <rFont val="Arial"/>
        <color theme="1"/>
        <sz val="10.0"/>
      </rPr>
      <t>B</t>
    </r>
    <r>
      <rPr>
        <rFont val="Arial"/>
        <color theme="1"/>
        <sz val="10.0"/>
      </rPr>
      <t>社が接触中</t>
    </r>
  </si>
  <si>
    <t>注意が必要</t>
  </si>
  <si>
    <t>C-003</t>
  </si>
  <si>
    <t>テスト工業</t>
  </si>
  <si>
    <t>高橋一郎</t>
  </si>
  <si>
    <t>052-111-2222</t>
  </si>
  <si>
    <t>C-004</t>
  </si>
  <si>
    <t>サンプル電機</t>
  </si>
  <si>
    <t>田中次郎</t>
  </si>
  <si>
    <t>045-333-4444</t>
  </si>
  <si>
    <r>
      <rPr>
        <rFont val="Arial"/>
        <color theme="1"/>
        <sz val="10.0"/>
      </rPr>
      <t>競合</t>
    </r>
    <r>
      <rPr>
        <rFont val="Arial"/>
        <color theme="1"/>
        <sz val="10.0"/>
      </rPr>
      <t>A</t>
    </r>
    <r>
      <rPr>
        <rFont val="Arial"/>
        <color theme="1"/>
        <sz val="10.0"/>
      </rPr>
      <t>社に見積依頼中</t>
    </r>
  </si>
  <si>
    <t>C-005</t>
  </si>
  <si>
    <t>△△建設</t>
  </si>
  <si>
    <t>伊藤五郎</t>
  </si>
  <si>
    <t>048-555-6666</t>
  </si>
  <si>
    <t>プラン変更検討中</t>
  </si>
  <si>
    <t>訪問日</t>
  </si>
  <si>
    <t>顧客名</t>
  </si>
  <si>
    <t>訪問目的</t>
  </si>
  <si>
    <t>対応者</t>
  </si>
  <si>
    <t>会話内容</t>
  </si>
  <si>
    <t>顧客の声・要望</t>
  </si>
  <si>
    <t>課題・懸念点</t>
  </si>
  <si>
    <t>次回訪問予定</t>
  </si>
  <si>
    <t>次回アクション</t>
  </si>
  <si>
    <t>定期訪問</t>
  </si>
  <si>
    <t>伊藤部長</t>
  </si>
  <si>
    <t>利用状況確認。新機能の説明実施。プラン変更に興味あり。</t>
  </si>
  <si>
    <t>操作性向上の要望</t>
  </si>
  <si>
    <t>特になし</t>
  </si>
  <si>
    <t>プラン変更提案書作成</t>
  </si>
  <si>
    <r>
      <rPr>
        <rFont val="Arial"/>
        <color theme="1"/>
        <sz val="10.0"/>
      </rPr>
      <t>株式会社</t>
    </r>
    <r>
      <rPr>
        <rFont val="Arial"/>
        <color theme="1"/>
        <sz val="10.0"/>
      </rPr>
      <t>ABC</t>
    </r>
  </si>
  <si>
    <t>山田部長</t>
  </si>
  <si>
    <t>契約更新の意向確認。継続の意思あり。追加オプションにも興味。</t>
  </si>
  <si>
    <t>追加機能の説明希望</t>
  </si>
  <si>
    <t>オプション提案</t>
  </si>
  <si>
    <t>課題ヒアリング</t>
  </si>
  <si>
    <t>鈴木課長</t>
  </si>
  <si>
    <t>最近の利用状況確認。競合からのアプローチがあったとのこと。</t>
  </si>
  <si>
    <t>価格面の不満あり</t>
  </si>
  <si>
    <t>競合検討中</t>
  </si>
  <si>
    <t>価格交渉・特別プラン提示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</si>
</sst>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\¥#,##0"/>
    <numFmt numFmtId="165" formatCode="yyyy/mm/dd"/>
  </numFmts>
  <fonts count="8">
    <font>
      <sz val="11.0"/>
      <color theme="1"/>
      <name val="Calibri"/>
      <scheme val="minor"/>
    </font>
    <font>
      <b/>
      <sz val="18.0"/>
      <color theme="1"/>
      <name val="Arial"/>
    </font>
    <font>
      <sz val="18.0"/>
      <color theme="1"/>
      <name val="Arial"/>
    </font>
    <font>
      <sz val="10.0"/>
      <color theme="1"/>
      <name val="Arial"/>
    </font>
    <font>
      <b/>
      <sz val="14.0"/>
      <color theme="1"/>
      <name val="Arial"/>
    </font>
    <font>
      <color theme="1"/>
      <name val="Calibri"/>
      <scheme val="minor"/>
    </font>
    <font>
      <b/>
      <sz val="10.0"/>
      <color rgb="FFFFFFFF"/>
      <name val="Arial"/>
    </font>
    <font/>
  </fonts>
  <fills count="7">
    <fill>
      <patternFill patternType="none"/>
    </fill>
    <fill>
      <patternFill patternType="lightGray"/>
    </fill>
    <fill>
      <patternFill patternType="solid">
        <fgColor rgb="FFBDD7EE"/>
        <bgColor rgb="FFBDD7EE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2E75B6"/>
        <bgColor rgb="FF2E75B6"/>
      </patternFill>
    </fill>
  </fills>
  <borders count="5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readingOrder="0" shrinkToFit="0" vertical="center" wrapText="0"/>
    </xf>
    <xf borderId="0" fillId="0" fontId="5" numFmtId="0" xfId="0" applyAlignment="1" applyFont="1">
      <alignment vertical="center"/>
    </xf>
    <xf borderId="1" fillId="2" fontId="6" numFmtId="0" xfId="0" applyAlignment="1" applyBorder="1" applyFill="1" applyFont="1">
      <alignment shrinkToFit="0" vertical="center" wrapText="0"/>
    </xf>
    <xf borderId="1" fillId="2" fontId="6" numFmtId="0" xfId="0" applyAlignment="1" applyBorder="1" applyFont="1">
      <alignment readingOrder="0" shrinkToFit="0" vertical="center" wrapText="0"/>
    </xf>
    <xf borderId="1" fillId="0" fontId="3" numFmtId="0" xfId="0" applyAlignment="1" applyBorder="1" applyFont="1">
      <alignment shrinkToFit="0" vertical="center" wrapText="0"/>
    </xf>
    <xf borderId="1" fillId="0" fontId="3" numFmtId="164" xfId="0" applyAlignment="1" applyBorder="1" applyFont="1" applyNumberFormat="1">
      <alignment shrinkToFit="0" vertical="center" wrapText="0"/>
    </xf>
    <xf borderId="0" fillId="0" fontId="3" numFmtId="0" xfId="0" applyAlignment="1" applyFont="1">
      <alignment shrinkToFit="0" vertical="center" wrapText="0"/>
    </xf>
    <xf borderId="1" fillId="3" fontId="6" numFmtId="0" xfId="0" applyAlignment="1" applyBorder="1" applyFill="1" applyFont="1">
      <alignment shrinkToFit="0" vertical="center" wrapText="0"/>
    </xf>
    <xf borderId="2" fillId="3" fontId="6" numFmtId="0" xfId="0" applyAlignment="1" applyBorder="1" applyFont="1">
      <alignment shrinkToFit="0" vertical="center" wrapText="0"/>
    </xf>
    <xf borderId="3" fillId="3" fontId="7" numFmtId="0" xfId="0" applyBorder="1" applyFont="1"/>
    <xf borderId="4" fillId="3" fontId="7" numFmtId="0" xfId="0" applyBorder="1" applyFont="1"/>
    <xf borderId="1" fillId="4" fontId="3" numFmtId="0" xfId="0" applyAlignment="1" applyBorder="1" applyFill="1" applyFont="1">
      <alignment shrinkToFit="0" vertical="center" wrapText="0"/>
    </xf>
    <xf borderId="2" fillId="4" fontId="3" numFmtId="0" xfId="0" applyAlignment="1" applyBorder="1" applyFont="1">
      <alignment shrinkToFit="0" vertical="center" wrapText="0"/>
    </xf>
    <xf borderId="3" fillId="4" fontId="7" numFmtId="0" xfId="0" applyBorder="1" applyFont="1"/>
    <xf borderId="4" fillId="4" fontId="7" numFmtId="0" xfId="0" applyBorder="1" applyFont="1"/>
    <xf borderId="1" fillId="5" fontId="3" numFmtId="0" xfId="0" applyAlignment="1" applyBorder="1" applyFill="1" applyFont="1">
      <alignment shrinkToFit="0" vertical="center" wrapText="0"/>
    </xf>
    <xf borderId="2" fillId="5" fontId="3" numFmtId="0" xfId="0" applyAlignment="1" applyBorder="1" applyFont="1">
      <alignment shrinkToFit="0" vertical="center" wrapText="0"/>
    </xf>
    <xf borderId="3" fillId="5" fontId="7" numFmtId="0" xfId="0" applyBorder="1" applyFont="1"/>
    <xf borderId="4" fillId="5" fontId="7" numFmtId="0" xfId="0" applyBorder="1" applyFont="1"/>
    <xf borderId="1" fillId="3" fontId="6" numFmtId="0" xfId="0" applyAlignment="1" applyBorder="1" applyFont="1">
      <alignment horizontal="left" shrinkToFit="0" vertical="center" wrapText="1"/>
    </xf>
    <xf borderId="1" fillId="3" fontId="6" numFmtId="0" xfId="0" applyAlignment="1" applyBorder="1" applyFont="1">
      <alignment horizontal="right" shrinkToFit="0" vertical="center" wrapText="1"/>
    </xf>
    <xf borderId="1" fillId="3" fontId="6" numFmtId="0" xfId="0" applyAlignment="1" applyBorder="1" applyFont="1">
      <alignment horizontal="left" readingOrder="0" shrinkToFit="0" vertical="center" wrapText="1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left" shrinkToFit="0" vertical="center" wrapText="0"/>
    </xf>
    <xf borderId="0" fillId="0" fontId="3" numFmtId="165" xfId="0" applyAlignment="1" applyFont="1" applyNumberFormat="1">
      <alignment horizontal="left"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3" numFmtId="164" xfId="0" applyAlignment="1" applyFont="1" applyNumberFormat="1">
      <alignment horizontal="right" shrinkToFit="0" vertical="center" wrapText="0"/>
    </xf>
    <xf borderId="0" fillId="0" fontId="3" numFmtId="0" xfId="0" applyAlignment="1" applyFont="1">
      <alignment horizontal="right" vertical="center"/>
    </xf>
    <xf borderId="1" fillId="6" fontId="6" numFmtId="0" xfId="0" applyAlignment="1" applyBorder="1" applyFill="1" applyFont="1">
      <alignment horizontal="left" shrinkToFit="0" vertical="center" wrapText="1"/>
    </xf>
    <xf borderId="1" fillId="6" fontId="6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666666"/>
          <bgColor rgb="FF66666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FFEB9C"/>
          <bgColor rgb="FFFFEB9C"/>
        </patternFill>
      </fill>
      <border/>
    </dxf>
  </dxfs>
  <tableStyles count="5">
    <tableStyle count="3" pivot="0" name="ダッシュボード-style">
      <tableStyleElement dxfId="1" type="headerRow"/>
      <tableStyleElement dxfId="2" type="firstRowStripe"/>
      <tableStyleElement dxfId="3" type="secondRowStripe"/>
    </tableStyle>
    <tableStyle count="3" pivot="0" name="ダッシュボード-style 2">
      <tableStyleElement dxfId="1" type="headerRow"/>
      <tableStyleElement dxfId="2" type="firstRowStripe"/>
      <tableStyleElement dxfId="3" type="secondRowStripe"/>
    </tableStyle>
    <tableStyle count="3" pivot="0" name="ダッシュボード-style 3">
      <tableStyleElement dxfId="1" type="headerRow"/>
      <tableStyleElement dxfId="2" type="firstRowStripe"/>
      <tableStyleElement dxfId="3" type="secondRowStripe"/>
    </tableStyle>
    <tableStyle count="3" pivot="0" name="既存顧客管理-style">
      <tableStyleElement dxfId="1" type="headerRow"/>
      <tableStyleElement dxfId="2" type="firstRowStripe"/>
      <tableStyleElement dxfId="3" type="secondRowStripe"/>
    </tableStyle>
    <tableStyle count="3" pivot="0" name="訪問履歴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4:B9" displayName="Table_1" name="Table_1" id="1">
  <tableColumns count="2">
    <tableColumn name="指標" id="1"/>
    <tableColumn name="件数・金額" id="2"/>
  </tableColumns>
  <tableStyleInfo name="ダッシュボード-style" showColumnStripes="0" showFirstColumn="1" showLastColumn="1" showRowStripes="1"/>
</table>
</file>

<file path=xl/tables/table2.xml><?xml version="1.0" encoding="utf-8"?>
<table xmlns="http://schemas.openxmlformats.org/spreadsheetml/2006/main" ref="A12:D14" displayName="Table_2" name="Table_2" id="2">
  <tableColumns count="4">
    <tableColumn name="担当者" id="1"/>
    <tableColumn name="顧客数" id="2"/>
    <tableColumn name="月額合計" id="3"/>
    <tableColumn name="要訪問" id="4"/>
  </tableColumns>
  <tableStyleInfo name="ダッシュボード-style 2" showColumnStripes="0" showFirstColumn="1" showLastColumn="1" showRowStripes="1"/>
</table>
</file>

<file path=xl/tables/table3.xml><?xml version="1.0" encoding="utf-8"?>
<table xmlns="http://schemas.openxmlformats.org/spreadsheetml/2006/main" ref="A23:B26" displayName="Table_3" name="Table_3" id="3">
  <tableColumns count="2">
    <tableColumn name="満足度" id="1"/>
    <tableColumn name="件数" id="2"/>
  </tableColumns>
  <tableStyleInfo name="ダッシュボード-style 3" showColumnStripes="0" showFirstColumn="1" showLastColumn="1" showRowStripes="1"/>
</table>
</file>

<file path=xl/tables/table4.xml><?xml version="1.0" encoding="utf-8"?>
<table xmlns="http://schemas.openxmlformats.org/spreadsheetml/2006/main" ref="A1:R30" displayName="Table_4" name="Table_4" id="4">
  <tableColumns count="18">
    <tableColumn name="顧客No." id="1"/>
    <tableColumn name="会社名" id="2"/>
    <tableColumn name="担当者名" id="3"/>
    <tableColumn name="電話番号" id="4"/>
    <tableColumn name="契約開始日" id="5"/>
    <tableColumn name="契約更新日" id="6"/>
    <tableColumn name="更新まで日数" id="7"/>
    <tableColumn name="月額・年額" id="8"/>
    <tableColumn name="契約ステータス" id="9"/>
    <tableColumn name="前回訪問日" id="10"/>
    <tableColumn name="訪問間隔（日数）" id="11"/>
    <tableColumn name="訪問アラート" id="12"/>
    <tableColumn name="顧客満足度" id="13"/>
    <tableColumn name="解約リスク" id="14"/>
    <tableColumn name="担当営業" id="15"/>
    <tableColumn name="クロスセル機会" id="16"/>
    <tableColumn name="競合情報" id="17"/>
    <tableColumn name="備考" id="18"/>
  </tableColumns>
  <tableStyleInfo name="既存顧客管理-style" showColumnStripes="0" showFirstColumn="1" showLastColumn="1" showRowStripes="1"/>
</table>
</file>

<file path=xl/tables/table5.xml><?xml version="1.0" encoding="utf-8"?>
<table xmlns="http://schemas.openxmlformats.org/spreadsheetml/2006/main" ref="A1:J30" displayName="Table_5" name="Table_5" id="5">
  <tableColumns count="10">
    <tableColumn name="訪問日" id="1"/>
    <tableColumn name="顧客名" id="2"/>
    <tableColumn name="担当営業" id="3"/>
    <tableColumn name="訪問目的" id="4"/>
    <tableColumn name="対応者" id="5"/>
    <tableColumn name="会話内容" id="6"/>
    <tableColumn name="顧客の声・要望" id="7"/>
    <tableColumn name="課題・懸念点" id="8"/>
    <tableColumn name="次回訪問予定" id="9"/>
    <tableColumn name="次回アクション" id="10"/>
  </tableColumns>
  <tableStyleInfo name="訪問履歴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5" Type="http://schemas.openxmlformats.org/officeDocument/2006/relationships/table" Target="../tables/table1.xml"/><Relationship Id="rId6" Type="http://schemas.openxmlformats.org/officeDocument/2006/relationships/table" Target="../tables/table2.xml"/><Relationship Id="rId7" Type="http://schemas.openxmlformats.org/officeDocument/2006/relationships/table" Target="../tables/table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0"/>
    <col customWidth="1" min="2" max="6" width="14.0"/>
    <col customWidth="1" min="7" max="26" width="8.71"/>
  </cols>
  <sheetData>
    <row r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1</v>
      </c>
      <c r="B3" s="3"/>
      <c r="C3" s="3"/>
      <c r="D3" s="3"/>
      <c r="E3" s="5"/>
      <c r="F3" s="5"/>
      <c r="G3" s="5"/>
      <c r="H3" s="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6" t="s">
        <v>2</v>
      </c>
      <c r="B4" s="7" t="s">
        <v>3</v>
      </c>
      <c r="C4" s="3"/>
      <c r="D4" s="3"/>
      <c r="E4" s="5"/>
      <c r="F4" s="5"/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8" t="s">
        <v>4</v>
      </c>
      <c r="B5" s="8">
        <f>COUNTA('既存顧客管理'!B2:B30)</f>
        <v>5</v>
      </c>
      <c r="C5" s="3"/>
      <c r="D5" s="3"/>
      <c r="E5" s="5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8" t="s">
        <v>5</v>
      </c>
      <c r="B6" s="9">
        <f>SUM('既存顧客管理'!H2:H30)</f>
        <v>350000</v>
      </c>
      <c r="C6" s="3"/>
      <c r="D6" s="3"/>
      <c r="E6" s="5"/>
      <c r="F6" s="5"/>
      <c r="G6" s="5"/>
      <c r="H6" s="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8" t="s">
        <v>6</v>
      </c>
      <c r="B7" s="8">
        <f>COUNTIF('既存顧客管理'!L:L,"要訪問")</f>
        <v>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8" t="s">
        <v>7</v>
      </c>
      <c r="B8" s="8">
        <f>COUNTIF('既存顧客管理'!N:N,"高")</f>
        <v>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8" t="s">
        <v>8</v>
      </c>
      <c r="B9" s="8">
        <f>COUNTIF('既存顧客管理'!G:G,"&lt;30")</f>
        <v>5</v>
      </c>
      <c r="C9" s="3"/>
      <c r="D9" s="3"/>
      <c r="E9" s="5"/>
      <c r="F9" s="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0"/>
      <c r="B10" s="10"/>
      <c r="C10" s="10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4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6" t="s">
        <v>10</v>
      </c>
      <c r="B12" s="6" t="s">
        <v>11</v>
      </c>
      <c r="C12" s="6" t="s">
        <v>5</v>
      </c>
      <c r="D12" s="6" t="s">
        <v>12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8" t="s">
        <v>13</v>
      </c>
      <c r="B13" s="8">
        <f>COUNTIF('既存顧客管理'!O:O,"佐藤")</f>
        <v>3</v>
      </c>
      <c r="C13" s="9">
        <f>SUMIF('既存顧客管理'!O:O,"佐藤",'既存顧客管理'!H:H)</f>
        <v>235000</v>
      </c>
      <c r="D13" s="8">
        <f>COUNTIFS('既存顧客管理'!O:O,"佐藤",'既存顧客管理'!L:L,"要訪問")</f>
        <v>3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8" t="s">
        <v>14</v>
      </c>
      <c r="B14" s="8">
        <f>COUNTIF('既存顧客管理'!O:O,"田中")</f>
        <v>2</v>
      </c>
      <c r="C14" s="9">
        <f>SUMIF('既存顧客管理'!O:O,"田中",'既存顧客管理'!H:H)</f>
        <v>115000</v>
      </c>
      <c r="D14" s="8">
        <f>COUNTIFS('既存顧客管理'!O:O,"田中",'既存顧客管理'!L:L,"要訪問")</f>
        <v>2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0"/>
      <c r="B15" s="10"/>
      <c r="C15" s="10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4" t="s">
        <v>15</v>
      </c>
      <c r="B16" s="3"/>
      <c r="C16" s="3"/>
      <c r="D16" s="3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1" t="s">
        <v>16</v>
      </c>
      <c r="B17" s="12" t="s">
        <v>17</v>
      </c>
      <c r="C17" s="13"/>
      <c r="D17" s="12" t="s">
        <v>18</v>
      </c>
      <c r="E17" s="14"/>
      <c r="F17" s="1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5" t="s">
        <v>19</v>
      </c>
      <c r="B18" s="16" t="s">
        <v>20</v>
      </c>
      <c r="C18" s="17"/>
      <c r="D18" s="16" t="s">
        <v>21</v>
      </c>
      <c r="E18" s="18"/>
      <c r="F18" s="17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19" t="s">
        <v>22</v>
      </c>
      <c r="B19" s="20" t="s">
        <v>23</v>
      </c>
      <c r="C19" s="21"/>
      <c r="D19" s="20" t="s">
        <v>24</v>
      </c>
      <c r="E19" s="22"/>
      <c r="F19" s="2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15" t="s">
        <v>25</v>
      </c>
      <c r="B20" s="16" t="s">
        <v>26</v>
      </c>
      <c r="C20" s="17"/>
      <c r="D20" s="16" t="s">
        <v>27</v>
      </c>
      <c r="E20" s="18"/>
      <c r="F20" s="17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5"/>
      <c r="B21" s="5"/>
      <c r="C21" s="5"/>
      <c r="D21" s="5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4" t="s">
        <v>28</v>
      </c>
      <c r="B22" s="3"/>
      <c r="C22" s="5"/>
      <c r="D22" s="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6" t="s">
        <v>29</v>
      </c>
      <c r="B23" s="6" t="s">
        <v>30</v>
      </c>
      <c r="C23" s="10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8" t="s">
        <v>31</v>
      </c>
      <c r="B24" s="8">
        <f>COUNTIF('既存顧客管理'!M:M,"高")</f>
        <v>2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8" t="s">
        <v>32</v>
      </c>
      <c r="B25" s="8">
        <f>COUNTIF('既存顧客管理'!M:M,"中")</f>
        <v>2</v>
      </c>
      <c r="C25" s="3"/>
      <c r="D25" s="5"/>
      <c r="E25" s="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8" t="s">
        <v>33</v>
      </c>
      <c r="B26" s="8">
        <f>COUNTIF('既存顧客管理'!M:M,"低")</f>
        <v>1</v>
      </c>
      <c r="C26" s="3"/>
      <c r="D26" s="5"/>
      <c r="E26" s="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5"/>
      <c r="E27" s="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5"/>
      <c r="E28" s="5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5"/>
      <c r="E29" s="5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5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5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5.7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ht="15.75" customHeight="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ht="15.75" customHeight="1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ht="15.75" customHeight="1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ht="15.75" customHeight="1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</sheetData>
  <mergeCells count="9">
    <mergeCell ref="D17:F17"/>
    <mergeCell ref="D18:F18"/>
    <mergeCell ref="A1:F1"/>
    <mergeCell ref="B17:C17"/>
    <mergeCell ref="B18:C18"/>
    <mergeCell ref="B19:C19"/>
    <mergeCell ref="B20:C20"/>
    <mergeCell ref="D19:F19"/>
    <mergeCell ref="D20:F20"/>
  </mergeCells>
  <printOptions/>
  <pageMargins bottom="1.0" footer="0.0" header="0.0" left="0.75" right="0.75" top="1.0"/>
  <pageSetup paperSize="9" orientation="portrait"/>
  <drawing r:id="rId1"/>
  <tableParts count="3"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0.0"/>
    <col customWidth="1" min="2" max="2" width="22.0"/>
    <col customWidth="1" min="3" max="3" width="12.0"/>
    <col customWidth="1" min="4" max="4" width="15.0"/>
    <col customWidth="1" min="5" max="7" width="12.0"/>
    <col customWidth="1" min="8" max="8" width="14.0"/>
    <col customWidth="1" min="9" max="13" width="12.0"/>
    <col customWidth="1" min="14" max="15" width="10.0"/>
    <col customWidth="1" min="16" max="17" width="18.0"/>
    <col customWidth="1" min="18" max="18" width="20.0"/>
  </cols>
  <sheetData>
    <row r="1">
      <c r="A1" s="23" t="s">
        <v>34</v>
      </c>
      <c r="B1" s="23" t="s">
        <v>35</v>
      </c>
      <c r="C1" s="23" t="s">
        <v>36</v>
      </c>
      <c r="D1" s="23" t="s">
        <v>37</v>
      </c>
      <c r="E1" s="23" t="s">
        <v>38</v>
      </c>
      <c r="F1" s="23" t="s">
        <v>39</v>
      </c>
      <c r="G1" s="24" t="s">
        <v>40</v>
      </c>
      <c r="H1" s="25" t="s">
        <v>41</v>
      </c>
      <c r="I1" s="23" t="s">
        <v>42</v>
      </c>
      <c r="J1" s="23" t="s">
        <v>43</v>
      </c>
      <c r="K1" s="25" t="s">
        <v>44</v>
      </c>
      <c r="L1" s="23" t="s">
        <v>19</v>
      </c>
      <c r="M1" s="23" t="s">
        <v>45</v>
      </c>
      <c r="N1" s="23" t="s">
        <v>25</v>
      </c>
      <c r="O1" s="23" t="s">
        <v>46</v>
      </c>
      <c r="P1" s="23" t="s">
        <v>47</v>
      </c>
      <c r="Q1" s="23" t="s">
        <v>48</v>
      </c>
      <c r="R1" s="23" t="s">
        <v>49</v>
      </c>
    </row>
    <row r="2">
      <c r="A2" s="26" t="s">
        <v>50</v>
      </c>
      <c r="B2" s="27" t="s">
        <v>51</v>
      </c>
      <c r="C2" s="27" t="s">
        <v>52</v>
      </c>
      <c r="D2" s="26" t="s">
        <v>53</v>
      </c>
      <c r="E2" s="28">
        <v>45017.0</v>
      </c>
      <c r="F2" s="28">
        <v>45747.0</v>
      </c>
      <c r="G2" s="29">
        <f t="shared" ref="G2:G6" si="1">F2-TODAY()</f>
        <v>-305</v>
      </c>
      <c r="H2" s="30">
        <v>50000.0</v>
      </c>
      <c r="I2" s="27" t="s">
        <v>54</v>
      </c>
      <c r="J2" s="28">
        <v>45672.0</v>
      </c>
      <c r="K2" s="29">
        <f t="shared" ref="K2:K6" si="2">TODAY()-J2</f>
        <v>380</v>
      </c>
      <c r="L2" s="27" t="str">
        <f t="shared" ref="L2:L6" si="3">IF(K2&gt;30,"要訪問","OK")</f>
        <v>要訪問</v>
      </c>
      <c r="M2" s="27" t="s">
        <v>31</v>
      </c>
      <c r="N2" s="27" t="s">
        <v>33</v>
      </c>
      <c r="O2" s="27" t="s">
        <v>13</v>
      </c>
      <c r="P2" s="27" t="s">
        <v>55</v>
      </c>
      <c r="Q2" s="27" t="s">
        <v>56</v>
      </c>
      <c r="R2" s="27" t="s">
        <v>57</v>
      </c>
    </row>
    <row r="3">
      <c r="A3" s="26" t="s">
        <v>58</v>
      </c>
      <c r="B3" s="27" t="s">
        <v>59</v>
      </c>
      <c r="C3" s="27" t="s">
        <v>60</v>
      </c>
      <c r="D3" s="26" t="s">
        <v>61</v>
      </c>
      <c r="E3" s="28">
        <v>45292.0</v>
      </c>
      <c r="F3" s="28">
        <v>46022.0</v>
      </c>
      <c r="G3" s="29">
        <f t="shared" si="1"/>
        <v>-30</v>
      </c>
      <c r="H3" s="30">
        <v>80000.0</v>
      </c>
      <c r="I3" s="27" t="s">
        <v>54</v>
      </c>
      <c r="J3" s="28">
        <v>45662.0</v>
      </c>
      <c r="K3" s="29">
        <f t="shared" si="2"/>
        <v>390</v>
      </c>
      <c r="L3" s="27" t="str">
        <f t="shared" si="3"/>
        <v>要訪問</v>
      </c>
      <c r="M3" s="27" t="s">
        <v>32</v>
      </c>
      <c r="N3" s="27" t="s">
        <v>32</v>
      </c>
      <c r="O3" s="27" t="s">
        <v>14</v>
      </c>
      <c r="P3" s="27" t="s">
        <v>62</v>
      </c>
      <c r="Q3" s="27" t="s">
        <v>63</v>
      </c>
      <c r="R3" s="27" t="s">
        <v>64</v>
      </c>
    </row>
    <row r="4">
      <c r="A4" s="26" t="s">
        <v>65</v>
      </c>
      <c r="B4" s="27" t="s">
        <v>66</v>
      </c>
      <c r="C4" s="27" t="s">
        <v>67</v>
      </c>
      <c r="D4" s="26" t="s">
        <v>68</v>
      </c>
      <c r="E4" s="28">
        <v>44743.0</v>
      </c>
      <c r="F4" s="28">
        <v>45838.0</v>
      </c>
      <c r="G4" s="29">
        <f t="shared" si="1"/>
        <v>-214</v>
      </c>
      <c r="H4" s="30">
        <v>120000.0</v>
      </c>
      <c r="I4" s="27" t="s">
        <v>54</v>
      </c>
      <c r="J4" s="28">
        <v>45646.0</v>
      </c>
      <c r="K4" s="29">
        <f t="shared" si="2"/>
        <v>406</v>
      </c>
      <c r="L4" s="27" t="str">
        <f t="shared" si="3"/>
        <v>要訪問</v>
      </c>
      <c r="M4" s="27" t="s">
        <v>31</v>
      </c>
      <c r="N4" s="27" t="s">
        <v>33</v>
      </c>
      <c r="O4" s="27" t="s">
        <v>13</v>
      </c>
      <c r="P4" s="27" t="s">
        <v>56</v>
      </c>
      <c r="Q4" s="27" t="s">
        <v>56</v>
      </c>
      <c r="R4" s="26"/>
    </row>
    <row r="5">
      <c r="A5" s="26" t="s">
        <v>69</v>
      </c>
      <c r="B5" s="27" t="s">
        <v>70</v>
      </c>
      <c r="C5" s="27" t="s">
        <v>71</v>
      </c>
      <c r="D5" s="26" t="s">
        <v>72</v>
      </c>
      <c r="E5" s="28">
        <v>45444.0</v>
      </c>
      <c r="F5" s="28">
        <v>45808.0</v>
      </c>
      <c r="G5" s="29">
        <f t="shared" si="1"/>
        <v>-244</v>
      </c>
      <c r="H5" s="30">
        <v>35000.0</v>
      </c>
      <c r="I5" s="27" t="s">
        <v>54</v>
      </c>
      <c r="J5" s="28">
        <v>45626.0</v>
      </c>
      <c r="K5" s="29">
        <f t="shared" si="2"/>
        <v>426</v>
      </c>
      <c r="L5" s="27" t="str">
        <f t="shared" si="3"/>
        <v>要訪問</v>
      </c>
      <c r="M5" s="27" t="s">
        <v>33</v>
      </c>
      <c r="N5" s="27" t="s">
        <v>31</v>
      </c>
      <c r="O5" s="27" t="s">
        <v>14</v>
      </c>
      <c r="P5" s="27" t="s">
        <v>56</v>
      </c>
      <c r="Q5" s="27" t="s">
        <v>73</v>
      </c>
      <c r="R5" s="27" t="s">
        <v>7</v>
      </c>
    </row>
    <row r="6">
      <c r="A6" s="26" t="s">
        <v>74</v>
      </c>
      <c r="B6" s="27" t="s">
        <v>75</v>
      </c>
      <c r="C6" s="27" t="s">
        <v>76</v>
      </c>
      <c r="D6" s="26" t="s">
        <v>77</v>
      </c>
      <c r="E6" s="28">
        <v>45200.0</v>
      </c>
      <c r="F6" s="28">
        <v>45930.0</v>
      </c>
      <c r="G6" s="29">
        <f t="shared" si="1"/>
        <v>-122</v>
      </c>
      <c r="H6" s="30">
        <v>65000.0</v>
      </c>
      <c r="I6" s="27" t="s">
        <v>54</v>
      </c>
      <c r="J6" s="28">
        <v>45677.0</v>
      </c>
      <c r="K6" s="29">
        <f t="shared" si="2"/>
        <v>375</v>
      </c>
      <c r="L6" s="27" t="str">
        <f t="shared" si="3"/>
        <v>要訪問</v>
      </c>
      <c r="M6" s="27" t="s">
        <v>32</v>
      </c>
      <c r="N6" s="27" t="s">
        <v>33</v>
      </c>
      <c r="O6" s="27" t="s">
        <v>13</v>
      </c>
      <c r="P6" s="27" t="s">
        <v>78</v>
      </c>
      <c r="Q6" s="27" t="s">
        <v>56</v>
      </c>
      <c r="R6" s="26"/>
    </row>
    <row r="7">
      <c r="A7" s="26"/>
      <c r="B7" s="26"/>
      <c r="C7" s="26"/>
      <c r="D7" s="26"/>
      <c r="E7" s="26"/>
      <c r="F7" s="26"/>
      <c r="G7" s="29"/>
      <c r="H7" s="30"/>
      <c r="I7" s="27"/>
      <c r="J7" s="26"/>
      <c r="K7" s="31"/>
      <c r="L7" s="27"/>
      <c r="M7" s="27"/>
      <c r="N7" s="27"/>
      <c r="O7" s="26"/>
      <c r="P7" s="26"/>
      <c r="Q7" s="26"/>
      <c r="R7" s="26"/>
    </row>
    <row r="8">
      <c r="A8" s="26"/>
      <c r="B8" s="26"/>
      <c r="C8" s="26"/>
      <c r="D8" s="26"/>
      <c r="E8" s="26"/>
      <c r="F8" s="26"/>
      <c r="G8" s="29"/>
      <c r="H8" s="30"/>
      <c r="I8" s="27"/>
      <c r="J8" s="26"/>
      <c r="K8" s="31"/>
      <c r="L8" s="27"/>
      <c r="M8" s="27"/>
      <c r="N8" s="27"/>
      <c r="O8" s="26"/>
      <c r="P8" s="26"/>
      <c r="Q8" s="26"/>
      <c r="R8" s="26"/>
    </row>
    <row r="9">
      <c r="A9" s="26"/>
      <c r="B9" s="26"/>
      <c r="C9" s="26"/>
      <c r="D9" s="26"/>
      <c r="E9" s="26"/>
      <c r="F9" s="26"/>
      <c r="G9" s="29"/>
      <c r="H9" s="30"/>
      <c r="I9" s="27"/>
      <c r="J9" s="26"/>
      <c r="K9" s="31"/>
      <c r="L9" s="27"/>
      <c r="M9" s="27"/>
      <c r="N9" s="27"/>
      <c r="O9" s="26"/>
      <c r="P9" s="26"/>
      <c r="Q9" s="26"/>
      <c r="R9" s="26"/>
    </row>
    <row r="10">
      <c r="A10" s="26"/>
      <c r="B10" s="26"/>
      <c r="C10" s="26"/>
      <c r="D10" s="26"/>
      <c r="E10" s="26"/>
      <c r="F10" s="26"/>
      <c r="G10" s="29"/>
      <c r="H10" s="30"/>
      <c r="I10" s="27"/>
      <c r="J10" s="26"/>
      <c r="K10" s="31"/>
      <c r="L10" s="27"/>
      <c r="M10" s="27"/>
      <c r="N10" s="27"/>
      <c r="O10" s="26"/>
      <c r="P10" s="26"/>
      <c r="Q10" s="26"/>
      <c r="R10" s="26"/>
    </row>
    <row r="11">
      <c r="A11" s="26"/>
      <c r="B11" s="26"/>
      <c r="C11" s="26"/>
      <c r="D11" s="26"/>
      <c r="E11" s="26"/>
      <c r="F11" s="26"/>
      <c r="G11" s="29"/>
      <c r="H11" s="30"/>
      <c r="I11" s="27"/>
      <c r="J11" s="26"/>
      <c r="K11" s="31"/>
      <c r="L11" s="27"/>
      <c r="M11" s="27"/>
      <c r="N11" s="27"/>
      <c r="O11" s="26"/>
      <c r="P11" s="26"/>
      <c r="Q11" s="26"/>
      <c r="R11" s="26"/>
    </row>
    <row r="12">
      <c r="A12" s="26"/>
      <c r="B12" s="26"/>
      <c r="C12" s="26"/>
      <c r="D12" s="26"/>
      <c r="E12" s="26"/>
      <c r="F12" s="26"/>
      <c r="G12" s="29"/>
      <c r="H12" s="30"/>
      <c r="I12" s="27"/>
      <c r="J12" s="26"/>
      <c r="K12" s="31"/>
      <c r="L12" s="27"/>
      <c r="M12" s="27"/>
      <c r="N12" s="27"/>
      <c r="O12" s="26"/>
      <c r="P12" s="26"/>
      <c r="Q12" s="26"/>
      <c r="R12" s="26"/>
    </row>
    <row r="13">
      <c r="A13" s="26"/>
      <c r="B13" s="26"/>
      <c r="C13" s="26"/>
      <c r="D13" s="26"/>
      <c r="E13" s="26"/>
      <c r="F13" s="26"/>
      <c r="G13" s="29"/>
      <c r="H13" s="30"/>
      <c r="I13" s="27"/>
      <c r="J13" s="26"/>
      <c r="K13" s="31"/>
      <c r="L13" s="27"/>
      <c r="M13" s="27"/>
      <c r="N13" s="27"/>
      <c r="O13" s="26"/>
      <c r="P13" s="26"/>
      <c r="Q13" s="26"/>
      <c r="R13" s="26"/>
    </row>
    <row r="14">
      <c r="A14" s="26"/>
      <c r="B14" s="26"/>
      <c r="C14" s="26"/>
      <c r="D14" s="26"/>
      <c r="E14" s="26"/>
      <c r="F14" s="26"/>
      <c r="G14" s="29"/>
      <c r="H14" s="30"/>
      <c r="I14" s="27"/>
      <c r="J14" s="26"/>
      <c r="K14" s="31"/>
      <c r="L14" s="27"/>
      <c r="M14" s="27"/>
      <c r="N14" s="27"/>
      <c r="O14" s="26"/>
      <c r="P14" s="26"/>
      <c r="Q14" s="26"/>
      <c r="R14" s="26"/>
    </row>
    <row r="15">
      <c r="A15" s="26"/>
      <c r="B15" s="26"/>
      <c r="C15" s="26"/>
      <c r="D15" s="26"/>
      <c r="E15" s="26"/>
      <c r="F15" s="26"/>
      <c r="G15" s="29"/>
      <c r="H15" s="30"/>
      <c r="I15" s="27"/>
      <c r="J15" s="26"/>
      <c r="K15" s="31"/>
      <c r="L15" s="27"/>
      <c r="M15" s="27"/>
      <c r="N15" s="27"/>
      <c r="O15" s="26"/>
      <c r="P15" s="26"/>
      <c r="Q15" s="26"/>
      <c r="R15" s="26"/>
    </row>
    <row r="16">
      <c r="A16" s="26"/>
      <c r="B16" s="26"/>
      <c r="C16" s="26"/>
      <c r="D16" s="26"/>
      <c r="E16" s="26"/>
      <c r="F16" s="26"/>
      <c r="G16" s="29"/>
      <c r="H16" s="30"/>
      <c r="I16" s="27"/>
      <c r="J16" s="26"/>
      <c r="K16" s="31"/>
      <c r="L16" s="27"/>
      <c r="M16" s="27"/>
      <c r="N16" s="27"/>
      <c r="O16" s="26"/>
      <c r="P16" s="26"/>
      <c r="Q16" s="26"/>
      <c r="R16" s="26"/>
    </row>
    <row r="17">
      <c r="A17" s="26"/>
      <c r="B17" s="26"/>
      <c r="C17" s="26"/>
      <c r="D17" s="26"/>
      <c r="E17" s="26"/>
      <c r="F17" s="26"/>
      <c r="G17" s="29"/>
      <c r="H17" s="30"/>
      <c r="I17" s="27"/>
      <c r="J17" s="26"/>
      <c r="K17" s="31"/>
      <c r="L17" s="27"/>
      <c r="M17" s="27"/>
      <c r="N17" s="27"/>
      <c r="O17" s="26"/>
      <c r="P17" s="26"/>
      <c r="Q17" s="26"/>
    </row>
    <row r="18">
      <c r="A18" s="26"/>
      <c r="B18" s="26"/>
      <c r="C18" s="26"/>
      <c r="D18" s="26"/>
      <c r="E18" s="26"/>
      <c r="F18" s="26"/>
      <c r="G18" s="29"/>
      <c r="H18" s="30"/>
      <c r="I18" s="27"/>
      <c r="J18" s="26"/>
      <c r="K18" s="31"/>
      <c r="L18" s="27"/>
      <c r="M18" s="27"/>
      <c r="N18" s="27"/>
      <c r="O18" s="26"/>
      <c r="P18" s="26"/>
      <c r="Q18" s="26"/>
      <c r="R18" s="26"/>
    </row>
    <row r="19">
      <c r="A19" s="26"/>
      <c r="B19" s="26"/>
      <c r="C19" s="26"/>
      <c r="D19" s="26"/>
      <c r="E19" s="26"/>
      <c r="F19" s="26"/>
      <c r="G19" s="29"/>
      <c r="H19" s="30"/>
      <c r="I19" s="27"/>
      <c r="J19" s="26"/>
      <c r="K19" s="31"/>
      <c r="L19" s="27"/>
      <c r="M19" s="27"/>
      <c r="N19" s="27"/>
      <c r="O19" s="26"/>
      <c r="P19" s="26"/>
      <c r="Q19" s="26"/>
      <c r="R19" s="26"/>
    </row>
    <row r="20">
      <c r="A20" s="26"/>
      <c r="B20" s="26"/>
      <c r="C20" s="26"/>
      <c r="D20" s="26"/>
      <c r="E20" s="26"/>
      <c r="F20" s="26"/>
      <c r="G20" s="29"/>
      <c r="H20" s="30"/>
      <c r="I20" s="27"/>
      <c r="J20" s="26"/>
      <c r="K20" s="31"/>
      <c r="L20" s="27"/>
      <c r="M20" s="27"/>
      <c r="N20" s="27"/>
      <c r="O20" s="26"/>
      <c r="P20" s="26"/>
      <c r="Q20" s="26"/>
      <c r="R20" s="26"/>
    </row>
    <row r="21" ht="15.75" customHeight="1">
      <c r="A21" s="26"/>
      <c r="B21" s="26"/>
      <c r="C21" s="26"/>
      <c r="D21" s="26"/>
      <c r="E21" s="26"/>
      <c r="F21" s="26"/>
      <c r="G21" s="29"/>
      <c r="H21" s="30"/>
      <c r="I21" s="27"/>
      <c r="J21" s="26"/>
      <c r="K21" s="31"/>
      <c r="L21" s="27"/>
      <c r="M21" s="27"/>
      <c r="N21" s="27"/>
      <c r="O21" s="26"/>
      <c r="P21" s="26"/>
      <c r="Q21" s="26"/>
      <c r="R21" s="26"/>
    </row>
    <row r="22" ht="15.75" customHeight="1">
      <c r="A22" s="26"/>
      <c r="B22" s="26"/>
      <c r="C22" s="26"/>
      <c r="D22" s="26"/>
      <c r="E22" s="26"/>
      <c r="F22" s="26"/>
      <c r="G22" s="29"/>
      <c r="H22" s="30"/>
      <c r="I22" s="27"/>
      <c r="J22" s="26"/>
      <c r="K22" s="31"/>
      <c r="L22" s="27"/>
      <c r="M22" s="27"/>
      <c r="N22" s="27"/>
      <c r="O22" s="26"/>
      <c r="P22" s="26"/>
      <c r="Q22" s="26"/>
      <c r="R22" s="26"/>
    </row>
    <row r="23" ht="15.75" customHeight="1">
      <c r="A23" s="26"/>
      <c r="B23" s="26"/>
      <c r="C23" s="26"/>
      <c r="D23" s="26"/>
      <c r="E23" s="26"/>
      <c r="F23" s="26"/>
      <c r="G23" s="29"/>
      <c r="H23" s="30"/>
      <c r="I23" s="27"/>
      <c r="J23" s="26"/>
      <c r="K23" s="31"/>
      <c r="L23" s="27"/>
      <c r="M23" s="27"/>
      <c r="N23" s="27"/>
      <c r="O23" s="26"/>
      <c r="P23" s="26"/>
      <c r="Q23" s="26"/>
      <c r="R23" s="26"/>
    </row>
    <row r="24" ht="15.75" customHeight="1">
      <c r="A24" s="26"/>
      <c r="B24" s="26"/>
      <c r="C24" s="26"/>
      <c r="D24" s="26"/>
      <c r="E24" s="26"/>
      <c r="F24" s="26"/>
      <c r="G24" s="29"/>
      <c r="H24" s="30"/>
      <c r="I24" s="27"/>
      <c r="J24" s="26"/>
      <c r="K24" s="31"/>
      <c r="L24" s="27"/>
      <c r="M24" s="27"/>
      <c r="N24" s="27"/>
      <c r="O24" s="26"/>
      <c r="P24" s="26"/>
      <c r="Q24" s="26"/>
      <c r="R24" s="26"/>
    </row>
    <row r="25" ht="15.75" customHeight="1">
      <c r="A25" s="26"/>
      <c r="B25" s="26"/>
      <c r="C25" s="26"/>
      <c r="D25" s="26"/>
      <c r="E25" s="26"/>
      <c r="F25" s="26"/>
      <c r="G25" s="29"/>
      <c r="H25" s="30"/>
      <c r="I25" s="27"/>
      <c r="J25" s="26"/>
      <c r="K25" s="31"/>
      <c r="L25" s="27"/>
      <c r="M25" s="27"/>
      <c r="N25" s="27"/>
      <c r="O25" s="26"/>
      <c r="P25" s="26"/>
      <c r="Q25" s="26"/>
      <c r="R25" s="26"/>
    </row>
    <row r="26" ht="15.75" customHeight="1">
      <c r="A26" s="26"/>
      <c r="B26" s="26"/>
      <c r="C26" s="26"/>
      <c r="D26" s="26"/>
      <c r="E26" s="26"/>
      <c r="F26" s="26"/>
      <c r="G26" s="29"/>
      <c r="H26" s="30"/>
      <c r="I26" s="27"/>
      <c r="J26" s="26"/>
      <c r="K26" s="31"/>
      <c r="L26" s="27"/>
      <c r="M26" s="27"/>
      <c r="N26" s="27"/>
      <c r="O26" s="26"/>
      <c r="P26" s="26"/>
      <c r="Q26" s="26"/>
      <c r="R26" s="26"/>
    </row>
    <row r="27" ht="15.75" customHeight="1">
      <c r="A27" s="26"/>
      <c r="B27" s="26"/>
      <c r="C27" s="26"/>
      <c r="D27" s="26"/>
      <c r="E27" s="26"/>
      <c r="F27" s="26"/>
      <c r="G27" s="29"/>
      <c r="H27" s="30"/>
      <c r="I27" s="27"/>
      <c r="J27" s="26"/>
      <c r="K27" s="31"/>
      <c r="L27" s="27"/>
      <c r="M27" s="27"/>
      <c r="N27" s="27"/>
      <c r="O27" s="26"/>
      <c r="P27" s="26"/>
      <c r="Q27" s="26"/>
      <c r="R27" s="26"/>
    </row>
    <row r="28" ht="15.75" customHeight="1">
      <c r="A28" s="26"/>
      <c r="B28" s="26"/>
      <c r="C28" s="26"/>
      <c r="D28" s="26"/>
      <c r="E28" s="26"/>
      <c r="F28" s="26"/>
      <c r="G28" s="29"/>
      <c r="H28" s="30"/>
      <c r="I28" s="27"/>
      <c r="J28" s="26"/>
      <c r="K28" s="31"/>
      <c r="L28" s="27"/>
      <c r="M28" s="27"/>
      <c r="N28" s="27"/>
      <c r="O28" s="26"/>
      <c r="P28" s="26"/>
      <c r="Q28" s="26"/>
      <c r="R28" s="26"/>
    </row>
    <row r="29" ht="15.75" customHeight="1">
      <c r="A29" s="26"/>
      <c r="B29" s="26"/>
      <c r="C29" s="26"/>
      <c r="D29" s="26"/>
      <c r="E29" s="26"/>
      <c r="F29" s="26"/>
      <c r="G29" s="29"/>
      <c r="H29" s="30"/>
      <c r="I29" s="27"/>
      <c r="J29" s="26"/>
      <c r="K29" s="31"/>
      <c r="L29" s="27"/>
      <c r="M29" s="27"/>
      <c r="N29" s="27"/>
      <c r="O29" s="26"/>
      <c r="P29" s="26"/>
      <c r="Q29" s="26"/>
      <c r="R29" s="26"/>
    </row>
    <row r="30" ht="15.75" customHeight="1">
      <c r="A30" s="26"/>
      <c r="B30" s="26"/>
      <c r="C30" s="26"/>
      <c r="D30" s="26"/>
      <c r="E30" s="26"/>
      <c r="F30" s="26"/>
      <c r="G30" s="29"/>
      <c r="H30" s="30"/>
      <c r="I30" s="27"/>
      <c r="J30" s="26"/>
      <c r="K30" s="31"/>
      <c r="L30" s="27"/>
      <c r="M30" s="27"/>
      <c r="N30" s="27"/>
      <c r="O30" s="26"/>
      <c r="P30" s="26"/>
      <c r="Q30" s="26"/>
      <c r="R30" s="26"/>
    </row>
  </sheetData>
  <conditionalFormatting sqref="G2:G30">
    <cfRule type="cellIs" dxfId="4" priority="1" operator="lessThan">
      <formula>30</formula>
    </cfRule>
  </conditionalFormatting>
  <conditionalFormatting sqref="G2:G30">
    <cfRule type="cellIs" dxfId="5" priority="2" operator="between">
      <formula>30</formula>
      <formula>60</formula>
    </cfRule>
  </conditionalFormatting>
  <conditionalFormatting sqref="L2:L30">
    <cfRule type="cellIs" dxfId="4" priority="3" operator="equal">
      <formula>"要訪問"</formula>
    </cfRule>
  </conditionalFormatting>
  <conditionalFormatting sqref="N2:N30">
    <cfRule type="cellIs" dxfId="4" priority="4" operator="equal">
      <formula>"高"</formula>
    </cfRule>
  </conditionalFormatting>
  <dataValidations>
    <dataValidation type="list" allowBlank="1" sqref="I2:I30">
      <formula1>"継続中,更新交渉中,解約予定,解約済"</formula1>
    </dataValidation>
    <dataValidation type="list" allowBlank="1" sqref="M2:N30">
      <formula1>"高,中,低"</formula1>
    </dataValidation>
  </dataValidations>
  <printOptions/>
  <pageMargins bottom="1.0" footer="0.0" header="0.0" left="0.75" right="0.75" top="1.0"/>
  <pageSetup paperSize="9" orientation="portrait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2.0"/>
    <col customWidth="1" min="2" max="2" width="20.0"/>
    <col customWidth="1" min="3" max="3" width="10.0"/>
    <col customWidth="1" min="4" max="4" width="15.0"/>
    <col customWidth="1" min="5" max="5" width="12.0"/>
    <col customWidth="1" min="6" max="6" width="40.0"/>
    <col customWidth="1" min="7" max="8" width="30.0"/>
    <col customWidth="1" min="9" max="9" width="12.0"/>
    <col customWidth="1" min="10" max="10" width="25.0"/>
  </cols>
  <sheetData>
    <row r="1">
      <c r="A1" s="32" t="s">
        <v>79</v>
      </c>
      <c r="B1" s="32" t="s">
        <v>80</v>
      </c>
      <c r="C1" s="32" t="s">
        <v>46</v>
      </c>
      <c r="D1" s="32" t="s">
        <v>81</v>
      </c>
      <c r="E1" s="32" t="s">
        <v>82</v>
      </c>
      <c r="F1" s="32" t="s">
        <v>83</v>
      </c>
      <c r="G1" s="33" t="s">
        <v>84</v>
      </c>
      <c r="H1" s="32" t="s">
        <v>85</v>
      </c>
      <c r="I1" s="32" t="s">
        <v>86</v>
      </c>
      <c r="J1" s="32" t="s">
        <v>87</v>
      </c>
    </row>
    <row r="2">
      <c r="A2" s="28">
        <v>45677.0</v>
      </c>
      <c r="B2" s="27" t="s">
        <v>75</v>
      </c>
      <c r="C2" s="27" t="s">
        <v>13</v>
      </c>
      <c r="D2" s="27" t="s">
        <v>88</v>
      </c>
      <c r="E2" s="27" t="s">
        <v>89</v>
      </c>
      <c r="F2" s="27" t="s">
        <v>90</v>
      </c>
      <c r="G2" s="27" t="s">
        <v>91</v>
      </c>
      <c r="H2" s="27" t="s">
        <v>92</v>
      </c>
      <c r="I2" s="28">
        <v>45708.0</v>
      </c>
      <c r="J2" s="27" t="s">
        <v>93</v>
      </c>
    </row>
    <row r="3">
      <c r="A3" s="28">
        <v>45672.0</v>
      </c>
      <c r="B3" s="27" t="s">
        <v>94</v>
      </c>
      <c r="C3" s="27" t="s">
        <v>13</v>
      </c>
      <c r="D3" s="27" t="s">
        <v>88</v>
      </c>
      <c r="E3" s="27" t="s">
        <v>95</v>
      </c>
      <c r="F3" s="27" t="s">
        <v>96</v>
      </c>
      <c r="G3" s="27" t="s">
        <v>97</v>
      </c>
      <c r="H3" s="27" t="s">
        <v>56</v>
      </c>
      <c r="I3" s="28">
        <v>45703.0</v>
      </c>
      <c r="J3" s="27" t="s">
        <v>98</v>
      </c>
    </row>
    <row r="4">
      <c r="A4" s="28">
        <v>45662.0</v>
      </c>
      <c r="B4" s="27" t="s">
        <v>59</v>
      </c>
      <c r="C4" s="27" t="s">
        <v>14</v>
      </c>
      <c r="D4" s="27" t="s">
        <v>99</v>
      </c>
      <c r="E4" s="27" t="s">
        <v>100</v>
      </c>
      <c r="F4" s="27" t="s">
        <v>101</v>
      </c>
      <c r="G4" s="27" t="s">
        <v>102</v>
      </c>
      <c r="H4" s="27" t="s">
        <v>103</v>
      </c>
      <c r="I4" s="28">
        <v>45682.0</v>
      </c>
      <c r="J4" s="27" t="s">
        <v>104</v>
      </c>
    </row>
    <row r="5">
      <c r="A5" s="26"/>
      <c r="B5" s="26"/>
      <c r="C5" s="26"/>
      <c r="D5" s="27"/>
      <c r="E5" s="26"/>
      <c r="F5" s="26"/>
      <c r="G5" s="26"/>
      <c r="H5" s="26"/>
      <c r="I5" s="26"/>
      <c r="J5" s="26"/>
    </row>
    <row r="6">
      <c r="A6" s="26"/>
      <c r="B6" s="26"/>
      <c r="C6" s="26"/>
      <c r="D6" s="27"/>
      <c r="E6" s="26"/>
      <c r="F6" s="26"/>
      <c r="G6" s="26"/>
      <c r="H6" s="26"/>
      <c r="I6" s="26"/>
      <c r="J6" s="26"/>
    </row>
    <row r="7">
      <c r="A7" s="26"/>
      <c r="B7" s="26"/>
      <c r="C7" s="26"/>
      <c r="D7" s="27"/>
      <c r="E7" s="26"/>
      <c r="F7" s="26"/>
      <c r="G7" s="26"/>
      <c r="H7" s="26"/>
      <c r="I7" s="26"/>
      <c r="J7" s="26"/>
    </row>
    <row r="8">
      <c r="A8" s="26"/>
      <c r="B8" s="26"/>
      <c r="C8" s="26"/>
      <c r="D8" s="27"/>
      <c r="E8" s="26"/>
      <c r="F8" s="26"/>
      <c r="G8" s="26"/>
      <c r="H8" s="26"/>
      <c r="I8" s="26"/>
      <c r="J8" s="26"/>
    </row>
    <row r="9">
      <c r="A9" s="26"/>
      <c r="B9" s="26"/>
      <c r="C9" s="26"/>
      <c r="D9" s="27"/>
      <c r="E9" s="26"/>
      <c r="F9" s="26"/>
      <c r="G9" s="26"/>
      <c r="H9" s="26"/>
      <c r="I9" s="26"/>
      <c r="J9" s="26"/>
    </row>
    <row r="10">
      <c r="A10" s="26"/>
      <c r="B10" s="26"/>
      <c r="C10" s="26"/>
      <c r="D10" s="27"/>
      <c r="E10" s="26"/>
      <c r="F10" s="26"/>
      <c r="G10" s="26"/>
      <c r="H10" s="26"/>
      <c r="I10" s="26"/>
      <c r="J10" s="26"/>
    </row>
    <row r="11">
      <c r="A11" s="26"/>
      <c r="B11" s="26"/>
      <c r="C11" s="26"/>
      <c r="D11" s="27"/>
      <c r="E11" s="26"/>
      <c r="F11" s="26"/>
      <c r="G11" s="26"/>
      <c r="H11" s="26"/>
      <c r="I11" s="26"/>
      <c r="J11" s="26"/>
    </row>
    <row r="12">
      <c r="A12" s="26"/>
      <c r="B12" s="26"/>
      <c r="C12" s="26"/>
      <c r="D12" s="27"/>
      <c r="E12" s="26"/>
      <c r="F12" s="26"/>
      <c r="G12" s="26"/>
      <c r="H12" s="26"/>
      <c r="I12" s="26"/>
      <c r="J12" s="26"/>
    </row>
    <row r="13">
      <c r="A13" s="26"/>
      <c r="B13" s="26"/>
      <c r="C13" s="26"/>
      <c r="D13" s="27"/>
      <c r="E13" s="26"/>
      <c r="F13" s="26"/>
      <c r="G13" s="26"/>
      <c r="H13" s="26"/>
      <c r="I13" s="26"/>
      <c r="J13" s="26"/>
    </row>
    <row r="14">
      <c r="A14" s="26"/>
      <c r="B14" s="26"/>
      <c r="C14" s="26"/>
      <c r="D14" s="27"/>
      <c r="E14" s="26"/>
      <c r="F14" s="26"/>
      <c r="G14" s="26"/>
      <c r="H14" s="26"/>
      <c r="I14" s="26"/>
      <c r="J14" s="26"/>
    </row>
    <row r="15">
      <c r="A15" s="26"/>
      <c r="B15" s="26"/>
      <c r="C15" s="26"/>
      <c r="D15" s="27"/>
      <c r="E15" s="26"/>
      <c r="F15" s="26"/>
      <c r="G15" s="26"/>
      <c r="H15" s="26"/>
      <c r="I15" s="26"/>
      <c r="J15" s="26"/>
    </row>
    <row r="16">
      <c r="A16" s="26"/>
      <c r="B16" s="26"/>
      <c r="C16" s="26"/>
      <c r="D16" s="27"/>
      <c r="E16" s="26"/>
      <c r="F16" s="26"/>
      <c r="G16" s="26"/>
      <c r="H16" s="26"/>
      <c r="I16" s="26"/>
      <c r="J16" s="26"/>
    </row>
    <row r="17">
      <c r="A17" s="26"/>
      <c r="B17" s="26"/>
      <c r="C17" s="26"/>
      <c r="D17" s="27"/>
      <c r="E17" s="26"/>
      <c r="F17" s="26"/>
      <c r="G17" s="26"/>
      <c r="H17" s="26"/>
      <c r="I17" s="26"/>
      <c r="J17" s="26"/>
    </row>
    <row r="18">
      <c r="A18" s="26"/>
      <c r="B18" s="26"/>
      <c r="C18" s="26"/>
      <c r="D18" s="27"/>
      <c r="E18" s="26"/>
      <c r="F18" s="26"/>
      <c r="G18" s="26"/>
      <c r="H18" s="26"/>
      <c r="I18" s="26"/>
      <c r="J18" s="26"/>
    </row>
    <row r="19">
      <c r="A19" s="26"/>
      <c r="B19" s="26"/>
      <c r="C19" s="26"/>
      <c r="D19" s="27"/>
      <c r="E19" s="26"/>
      <c r="F19" s="26"/>
      <c r="G19" s="26"/>
      <c r="H19" s="26"/>
      <c r="I19" s="26"/>
      <c r="J19" s="26"/>
    </row>
    <row r="20">
      <c r="A20" s="26"/>
      <c r="B20" s="26"/>
      <c r="C20" s="26"/>
      <c r="D20" s="27"/>
      <c r="E20" s="26"/>
      <c r="F20" s="26"/>
      <c r="G20" s="26"/>
      <c r="H20" s="26"/>
      <c r="I20" s="26"/>
      <c r="J20" s="26"/>
    </row>
    <row r="21" ht="15.75" customHeight="1">
      <c r="A21" s="26"/>
      <c r="B21" s="26"/>
      <c r="C21" s="26"/>
      <c r="D21" s="27"/>
      <c r="E21" s="26"/>
      <c r="F21" s="26"/>
      <c r="G21" s="26"/>
      <c r="H21" s="26"/>
      <c r="I21" s="26"/>
      <c r="J21" s="26"/>
    </row>
    <row r="22" ht="15.75" customHeight="1">
      <c r="A22" s="26"/>
      <c r="B22" s="26"/>
      <c r="C22" s="26"/>
      <c r="D22" s="27"/>
      <c r="E22" s="26"/>
      <c r="F22" s="26"/>
      <c r="G22" s="26"/>
      <c r="H22" s="26"/>
      <c r="I22" s="26"/>
      <c r="J22" s="26"/>
    </row>
    <row r="23" ht="15.75" customHeight="1">
      <c r="A23" s="26"/>
      <c r="B23" s="26"/>
      <c r="C23" s="26"/>
      <c r="D23" s="27"/>
      <c r="E23" s="26"/>
      <c r="F23" s="26"/>
      <c r="G23" s="26"/>
      <c r="H23" s="26"/>
      <c r="I23" s="26"/>
      <c r="J23" s="26"/>
    </row>
    <row r="24" ht="15.75" customHeight="1">
      <c r="A24" s="26"/>
      <c r="B24" s="26"/>
      <c r="C24" s="26"/>
      <c r="D24" s="27"/>
      <c r="E24" s="26"/>
      <c r="F24" s="26"/>
      <c r="G24" s="26"/>
      <c r="H24" s="26"/>
      <c r="I24" s="26"/>
      <c r="J24" s="26"/>
    </row>
    <row r="25" ht="15.75" customHeight="1">
      <c r="A25" s="26"/>
      <c r="B25" s="26"/>
      <c r="C25" s="26"/>
      <c r="D25" s="27"/>
      <c r="E25" s="26"/>
      <c r="F25" s="26"/>
      <c r="G25" s="26"/>
      <c r="H25" s="26"/>
      <c r="I25" s="26"/>
      <c r="J25" s="26"/>
    </row>
    <row r="26" ht="15.75" customHeight="1">
      <c r="A26" s="26"/>
      <c r="B26" s="26"/>
      <c r="C26" s="26"/>
      <c r="D26" s="27"/>
      <c r="E26" s="26"/>
      <c r="F26" s="26"/>
      <c r="G26" s="26"/>
      <c r="H26" s="26"/>
      <c r="I26" s="26"/>
      <c r="J26" s="26"/>
    </row>
    <row r="27" ht="15.75" customHeight="1">
      <c r="A27" s="26"/>
      <c r="B27" s="26"/>
      <c r="C27" s="26"/>
      <c r="D27" s="27"/>
      <c r="E27" s="26"/>
      <c r="F27" s="26"/>
      <c r="G27" s="26"/>
      <c r="H27" s="26"/>
      <c r="I27" s="26"/>
      <c r="J27" s="26"/>
    </row>
    <row r="28" ht="15.75" customHeight="1">
      <c r="A28" s="26"/>
      <c r="B28" s="26"/>
      <c r="C28" s="26"/>
      <c r="D28" s="27"/>
      <c r="E28" s="26"/>
      <c r="F28" s="26"/>
      <c r="G28" s="26"/>
      <c r="H28" s="26"/>
      <c r="I28" s="26"/>
      <c r="J28" s="26"/>
    </row>
    <row r="29" ht="15.75" customHeight="1">
      <c r="A29" s="26"/>
      <c r="B29" s="26"/>
      <c r="C29" s="26"/>
      <c r="D29" s="27"/>
      <c r="E29" s="26"/>
      <c r="F29" s="26"/>
      <c r="G29" s="26"/>
      <c r="H29" s="26"/>
      <c r="I29" s="26"/>
      <c r="J29" s="26"/>
    </row>
    <row r="30" ht="15.75" customHeight="1">
      <c r="A30" s="26"/>
      <c r="B30" s="26"/>
      <c r="C30" s="26"/>
      <c r="D30" s="27"/>
      <c r="E30" s="26"/>
      <c r="F30" s="26"/>
      <c r="G30" s="26"/>
      <c r="H30" s="26"/>
      <c r="I30" s="26"/>
      <c r="J30" s="26"/>
    </row>
  </sheetData>
  <dataValidations>
    <dataValidation type="list" allowBlank="1" sqref="D2:D30">
      <formula1>"定期訪問,課題ヒアリング,更新交渉,クレーム対応,新サービス提案,その他"</formula1>
    </dataValidation>
  </dataValidations>
  <printOptions/>
  <pageMargins bottom="1.0" footer="0.0" header="0.0" left="0.75" right="0.75" top="1.0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2026-01-23T07:20:12Z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